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2A5A8A71-D395-4086-AEDE-258487E13218}" xr6:coauthVersionLast="47" xr6:coauthVersionMax="47" xr10:uidLastSave="{00000000-0000-0000-0000-000000000000}"/>
  <bookViews>
    <workbookView xWindow="2190" yWindow="555" windowWidth="23700" windowHeight="15015" tabRatio="906" xr2:uid="{00000000-000D-0000-FFFF-FFFF00000000}"/>
  </bookViews>
  <sheets>
    <sheet name="報告書（事業主控）" sheetId="12" r:id="rId1"/>
    <sheet name="報告書（提出用）" sheetId="2" r:id="rId2"/>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AN73" i="12" l="1"/>
  <c r="AN71" i="12"/>
  <c r="AN65" i="12"/>
  <c r="AD80" i="12"/>
  <c r="Z80" i="12"/>
  <c r="V80" i="12"/>
  <c r="AH77" i="12"/>
  <c r="AN77" i="12" s="1"/>
  <c r="AH75" i="12"/>
  <c r="AN75" i="12" s="1"/>
  <c r="AH73" i="12"/>
  <c r="AH71" i="12"/>
  <c r="AH69" i="12"/>
  <c r="AN69" i="12" s="1"/>
  <c r="AH67" i="12"/>
  <c r="AN67" i="12" s="1"/>
  <c r="AH65" i="12"/>
  <c r="AH63" i="12"/>
  <c r="AN63" i="12" s="1"/>
  <c r="AH61" i="12"/>
  <c r="AN61" i="12" s="1"/>
  <c r="AN80" i="12" s="1"/>
  <c r="K54" i="12"/>
  <c r="L54" i="12"/>
  <c r="M54" i="12"/>
  <c r="N54" i="12"/>
  <c r="O54" i="12"/>
  <c r="P54" i="12"/>
  <c r="Q54" i="12"/>
  <c r="R54" i="12"/>
  <c r="S54" i="12"/>
  <c r="T54" i="12"/>
  <c r="U54" i="12"/>
  <c r="V54" i="12"/>
  <c r="W54" i="12"/>
  <c r="J54" i="12"/>
  <c r="AH25" i="12"/>
  <c r="AN25" i="12" s="1"/>
  <c r="AH23" i="12"/>
  <c r="AN23" i="12" s="1"/>
  <c r="AH21" i="12"/>
  <c r="AN21" i="12" s="1"/>
  <c r="AH19" i="12"/>
  <c r="AN19" i="12" s="1"/>
  <c r="AH17" i="12"/>
  <c r="AN17" i="12" s="1"/>
  <c r="AD28" i="12"/>
  <c r="Z28" i="12"/>
  <c r="V28" i="12"/>
  <c r="AH80" i="12" l="1"/>
  <c r="AN28" i="12"/>
  <c r="AH28" i="12"/>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M54" i="2"/>
  <c r="BI17" i="12"/>
  <c r="BI16"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BB75" i="12" s="1"/>
  <c r="AX64" i="12"/>
  <c r="AN73" i="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9" i="12"/>
  <c r="BI18"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9" authorId="0" shapeId="0" xr:uid="{B531DF75-1CAE-4571-9572-B54266A7B1F1}">
      <text>
        <r>
          <rPr>
            <sz val="9"/>
            <color indexed="81"/>
            <rFont val="ＭＳ Ｐ明朝"/>
            <family val="1"/>
            <charset val="128"/>
          </rPr>
          <t>報告書の総枚数を記入してください。</t>
        </r>
      </text>
    </comment>
    <comment ref="O16" authorId="0" shapeId="0" xr:uid="{7B164937-BD36-4436-95B3-E5F048E4347F}">
      <text>
        <r>
          <rPr>
            <sz val="9"/>
            <color indexed="81"/>
            <rFont val="ＭＳ Ｐ明朝"/>
            <family val="1"/>
            <charset val="128"/>
          </rPr>
          <t>・和暦で記入してください。
※例
（平成）31年4月1日
（令和）6年5月1日
（令和）7年3月31日
※令和6年4月1日～令和7年3月31日の間に終了（完成）した元請工事</t>
        </r>
      </text>
    </comment>
    <comment ref="V17" authorId="0" shapeId="0" xr:uid="{F48C485C-9A01-421E-84B3-9B4D163833C2}">
      <text>
        <r>
          <rPr>
            <sz val="9"/>
            <color indexed="81"/>
            <rFont val="ＭＳ Ｐ明朝"/>
            <family val="1"/>
            <charset val="128"/>
          </rPr>
          <t>平成27年4月1日以降に開始した工事については、請負金額から消費税額を除いた額を記入します。</t>
        </r>
      </text>
    </comment>
    <comment ref="F26" authorId="0" shapeId="0" xr:uid="{82CABF13-FDCD-4DF3-85F0-E0810F4BF54F}">
      <text>
        <r>
          <rPr>
            <sz val="9"/>
            <color indexed="81"/>
            <rFont val="ＭＳ Ｐ明朝"/>
            <family val="1"/>
            <charset val="128"/>
          </rPr>
          <t>事業の種類を選択してください。</t>
        </r>
      </text>
    </comment>
    <comment ref="F78" authorId="0" shapeId="0" xr:uid="{D8EB32FE-2677-435E-826A-1432ECB300B7}">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<sst xmlns="http://schemas.openxmlformats.org/spreadsheetml/2006/main" count="392" uniqueCount="123">
  <si>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</si>
  <si>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</si>
  <si>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</si>
  <si>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</si>
  <si>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</si>
  <si>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</si>
  <si>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</si>
  <si>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</si>
  <si>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</si>
  <si>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</si>
  <si>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</si>
  <si>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</si>
  <si>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</si>
  <si>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</si>
  <si>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</si>
  <si>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</si>
  <si>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</si>
  <si>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</si>
  <si>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</si>
  <si>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</si>
  <si>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</si>
  <si>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</si>
  <si>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</si>
  <si>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</si>
  <si>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</si>
  <si>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</si>
  <si>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</si>
  <si>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</si>
  <si>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</si>
  <si>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</si>
  <si>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</si>
  <si>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</si>
  <si>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</si>
  <si>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</si>
  <si>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</si>
  <si>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</si>
  <si>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</si>
  <si>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</si>
  <si>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</si>
  <si>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</si>
  <si>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</si>
  <si>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</si>
  <si>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</si>
  <si>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</si>
  <si>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</si>
  <si>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</si>
  <si>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</si>
  <si>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</si>
  <si>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</si>
  <si>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</si>
  <si>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</si>
  <si>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</si>
  <si>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</si>
  <si>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</si>
  <si>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</si>
  <si>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</si>
  <si>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</si>
  <si>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</si>
  <si>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</si>
  <si>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</si>
  <si>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</si>
  <si>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</si>
  <si>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</si>
  <si>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</si>
  <si>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</si>
  <si>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</si>
  <si>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</si>
  <si>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</si>
  <si>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</si>
  <si>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</si>
  <si>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</si>
  <si>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</si>
  <si>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</si>
  <si>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</si>
  <si>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</si>
  <si>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</si>
  <si>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</si>
  <si>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</si>
  <si>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</si>
  <si>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</si>
  <si>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</si>
  <si>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</si>
  <si>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</si>
  <si>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</si>
  <si>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</si>
  <si>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</si>
  <si>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</si>
  <si>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</si>
  <si>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</si>
  <si>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</si>
  <si>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</si>
  <si>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</si>
  <si>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</si>
  <si>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</si>
  <si>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</si>
  <si>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</si>
  <si>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</si>
  <si>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</si>
  <si>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</si>
  <si>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</si>
  <si>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</si>
  <si>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</si>
  <si>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</si>
  <si>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</si>
  <si>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</si>
  <si>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</si>
  <si>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</si>
  <si>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</si>
  <si>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</si>
  <si>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</si>
  <si>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</si>
  <si>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</si>
  <si>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</si>
  <si>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兵庫</t>
    <rPh sb="0" eb="2">
      <t>ヒョウゴ</t>
    </rPh>
    <phoneticPr fontId="2"/>
  </si>
  <si>
    <t>兵庫県</t>
    <rPh sb="0" eb="3">
      <t>ヒョウゴケン</t>
    </rPh>
    <phoneticPr fontId="2"/>
  </si>
  <si>
    <t>2</t>
    <phoneticPr fontId="2"/>
  </si>
  <si>
    <t>8</t>
    <phoneticPr fontId="2"/>
  </si>
  <si>
    <t>1</t>
    <phoneticPr fontId="2"/>
  </si>
  <si>
    <t>0</t>
    <phoneticPr fontId="2"/>
  </si>
  <si>
    <t>9</t>
    <phoneticPr fontId="2"/>
  </si>
  <si>
    <t>4</t>
    <phoneticPr fontId="2"/>
  </si>
  <si>
    <t>3</t>
    <phoneticPr fontId="2"/>
  </si>
  <si>
    <t>令和　7</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</si>
</sst>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9"/>
      <color indexed="81"/>
      <name val="ＭＳ Ｐ明朝"/>
      <family val="1"/>
      <charset val="128"/>
    </font>
  </fonts>
  <fills count="3">
    <fill>
      <patternFill patternType="none"/>
    </fill>
    <fill>
      <patternFill patternType="gray125"/>
    </fill>
    <fill>
      <patternFill patternType="solid">
        <fgColor rgb="FFFFFFCC"/>
        <bgColor indexed="64"/>
      </patternFill>
    </fill>
  </fills>
  <borders count="123">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17"/>
      </bottom>
      <diagonal/>
    </border>
    <border>
      <left/>
      <right style="thin">
        <color indexed="17"/>
      </right>
      <top/>
      <bottom style="thin">
        <color indexed="17"/>
      </bottom>
      <diagonal/>
    </border>
    <border>
      <left style="thin">
        <color indexed="17"/>
      </left>
      <right/>
      <top/>
      <bottom style="thin">
        <color indexed="17"/>
      </bottom>
      <diagonal/>
    </border>
    <border>
      <left style="thin">
        <color indexed="17"/>
      </left>
      <right style="thin">
        <color indexed="17"/>
      </right>
      <top/>
      <bottom style="thin">
        <color indexed="17"/>
      </bottom>
      <diagonal/>
    </border>
    <border>
      <left style="dotted">
        <color indexed="17"/>
      </left>
      <right style="thin">
        <color indexed="17"/>
      </right>
      <top/>
      <bottom style="thin">
        <color indexed="17"/>
      </bottom>
      <diagonal/>
    </border>
    <border>
      <left style="dotted">
        <color indexed="17"/>
      </left>
      <right style="dotted">
        <color indexed="17"/>
      </right>
      <top/>
      <bottom style="thin">
        <color indexed="17"/>
      </bottom>
      <diagonal/>
    </border>
    <border>
      <left style="thin">
        <color indexed="17"/>
      </left>
      <right style="dotted">
        <color indexed="17"/>
      </right>
      <top/>
      <bottom style="thin">
        <color indexed="17"/>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492">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179" fontId="12" fillId="0" borderId="11" xfId="0" applyNumberFormat="1" applyFont="1" applyBorder="1" applyAlignment="1">
      <alignment horizontal="right" vertical="center"/>
    </xf>
    <xf numFmtId="179" fontId="12" fillId="0" borderId="8" xfId="0" applyNumberFormat="1" applyFont="1" applyBorder="1" applyAlignment="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4" fillId="0" borderId="0" xfId="0" applyFont="1" applyAlignment="1">
      <alignment vertical="center" wrapText="1"/>
    </xf>
    <xf numFmtId="0" fontId="9" fillId="0" borderId="0" xfId="0" applyFont="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1" fontId="12" fillId="0" borderId="77" xfId="0" applyNumberFormat="1" applyFont="1" applyBorder="1" applyAlignment="1">
      <alignment vertical="center"/>
    </xf>
    <xf numFmtId="0" fontId="4" fillId="0" borderId="77" xfId="0" applyFont="1" applyBorder="1" applyAlignment="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Alignment="1">
      <alignment horizontal="left" vertical="center"/>
    </xf>
    <xf numFmtId="0" fontId="11" fillId="0" borderId="63" xfId="0" applyFont="1" applyBorder="1" applyAlignment="1">
      <alignment vertical="center"/>
    </xf>
    <xf numFmtId="0" fontId="8" fillId="0" borderId="0" xfId="0" applyFont="1" applyAlignment="1">
      <alignment vertical="center" wrapText="1"/>
    </xf>
    <xf numFmtId="0" fontId="0" fillId="0" borderId="63" xfId="0" applyBorder="1" applyAlignment="1">
      <alignment horizontal="center" vertical="center"/>
    </xf>
    <xf numFmtId="0" fontId="12" fillId="0" borderId="93" xfId="0" applyFont="1" applyBorder="1" applyAlignment="1">
      <alignment horizontal="center" vertical="center"/>
    </xf>
    <xf numFmtId="0" fontId="12" fillId="0" borderId="88" xfId="0" applyFont="1" applyBorder="1" applyAlignment="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12" fillId="0" borderId="81" xfId="1" applyNumberFormat="1" applyFont="1" applyBorder="1" applyAlignment="1">
      <alignment vertical="center" shrinkToFit="1"/>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38" fontId="13" fillId="2" borderId="76" xfId="1" applyFont="1" applyFill="1" applyBorder="1" applyAlignment="1" applyProtection="1">
      <alignment shrinkToFit="1"/>
      <protection locked="0"/>
    </xf>
    <xf numFmtId="38" fontId="13" fillId="2" borderId="80" xfId="1" applyFont="1" applyFill="1" applyBorder="1" applyAlignment="1" applyProtection="1">
      <alignment shrinkToFit="1"/>
      <protection locked="0"/>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179" fontId="12" fillId="2" borderId="80"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80" fontId="12" fillId="2" borderId="8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118" xfId="1" applyNumberFormat="1" applyFont="1" applyFill="1" applyBorder="1" applyAlignment="1" applyProtection="1">
      <alignment vertical="center" shrinkToFit="1"/>
      <protection hidden="1"/>
    </xf>
    <xf numFmtId="179" fontId="12" fillId="2" borderId="116" xfId="1" applyNumberFormat="1" applyFont="1" applyFill="1" applyBorder="1" applyAlignment="1" applyProtection="1">
      <alignment vertical="center" shrinkToFit="1"/>
      <protection hidden="1"/>
    </xf>
    <xf numFmtId="179" fontId="12" fillId="2" borderId="117" xfId="1" applyNumberFormat="1" applyFont="1" applyFill="1" applyBorder="1" applyAlignment="1" applyProtection="1">
      <alignment vertical="center" shrinkToFit="1"/>
      <protection hidden="1"/>
    </xf>
    <xf numFmtId="179" fontId="12" fillId="2" borderId="5" xfId="1" applyNumberFormat="1" applyFont="1" applyFill="1" applyBorder="1" applyAlignment="1" applyProtection="1">
      <alignment vertical="center" shrinkToFit="1"/>
      <protection hidden="1"/>
    </xf>
    <xf numFmtId="179" fontId="12" fillId="2" borderId="1" xfId="1" applyNumberFormat="1" applyFont="1" applyFill="1" applyBorder="1" applyAlignment="1" applyProtection="1">
      <alignment vertical="center" shrinkToFit="1"/>
      <protection hidden="1"/>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center" vertical="center"/>
    </xf>
    <xf numFmtId="0" fontId="3" fillId="0" borderId="8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76"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0" fontId="11" fillId="2" borderId="80" xfId="0" applyFont="1" applyFill="1" applyBorder="1" applyAlignment="1" applyProtection="1">
      <alignment horizontal="center" vertical="center" shrinkToFit="1"/>
      <protection locked="0"/>
    </xf>
    <xf numFmtId="0" fontId="11" fillId="2" borderId="81"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86" xfId="0" applyFont="1" applyFill="1" applyBorder="1" applyAlignment="1" applyProtection="1">
      <alignment horizontal="center" vertical="center" shrinkToFit="1"/>
      <protection locked="0"/>
    </xf>
    <xf numFmtId="0" fontId="11" fillId="2" borderId="118" xfId="0" applyFont="1" applyFill="1" applyBorder="1" applyAlignment="1" applyProtection="1">
      <alignment horizontal="center" vertical="center" shrinkToFit="1"/>
      <protection locked="0"/>
    </xf>
    <xf numFmtId="0" fontId="11" fillId="2" borderId="116" xfId="0" applyFont="1" applyFill="1" applyBorder="1" applyAlignment="1" applyProtection="1">
      <alignment horizontal="center" vertical="center" shrinkToFit="1"/>
      <protection locked="0"/>
    </xf>
    <xf numFmtId="0" fontId="11" fillId="2" borderId="117" xfId="0" applyFont="1" applyFill="1" applyBorder="1" applyAlignment="1" applyProtection="1">
      <alignment horizontal="center" vertical="center" shrinkToFit="1"/>
      <protection locked="0"/>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protection locked="0"/>
    </xf>
    <xf numFmtId="0" fontId="12" fillId="2" borderId="77"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hidden="1"/>
    </xf>
    <xf numFmtId="179" fontId="12" fillId="2" borderId="86" xfId="1" applyNumberFormat="1" applyFont="1" applyFill="1" applyBorder="1" applyAlignment="1" applyProtection="1">
      <alignment vertical="center" shrinkToFit="1"/>
      <protection hidden="1"/>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11" fillId="2" borderId="7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97" xfId="0" applyFont="1" applyBorder="1" applyAlignment="1">
      <alignment horizontal="distributed" vertical="center"/>
    </xf>
    <xf numFmtId="0" fontId="5" fillId="0" borderId="99" xfId="0" applyFont="1" applyBorder="1" applyAlignment="1">
      <alignment horizontal="left" vertical="top"/>
    </xf>
    <xf numFmtId="0" fontId="5" fillId="0" borderId="77" xfId="0" applyFont="1" applyBorder="1" applyAlignment="1">
      <alignment horizontal="left" vertical="top"/>
    </xf>
    <xf numFmtId="0" fontId="5" fillId="0" borderId="80" xfId="0" applyFont="1" applyBorder="1" applyAlignment="1">
      <alignment horizontal="left" vertical="top"/>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9" xfId="0" applyFont="1" applyBorder="1" applyAlignment="1">
      <alignment horizontal="center" vertical="center"/>
    </xf>
    <xf numFmtId="0" fontId="11" fillId="2" borderId="94" xfId="0" applyFont="1" applyFill="1" applyBorder="1" applyAlignment="1" applyProtection="1">
      <alignment horizontal="center" vertical="center"/>
      <protection hidden="1"/>
    </xf>
    <xf numFmtId="0" fontId="11" fillId="2" borderId="106" xfId="0" applyFont="1" applyFill="1" applyBorder="1" applyAlignment="1" applyProtection="1">
      <alignment horizontal="center" vertical="center"/>
      <protection hidden="1"/>
    </xf>
    <xf numFmtId="0" fontId="11" fillId="2" borderId="27" xfId="0" applyFont="1" applyFill="1" applyBorder="1" applyAlignment="1" applyProtection="1">
      <alignment horizontal="center" vertical="center"/>
      <protection hidden="1"/>
    </xf>
    <xf numFmtId="0" fontId="11" fillId="2" borderId="120" xfId="0" applyFont="1" applyFill="1" applyBorder="1" applyAlignment="1" applyProtection="1">
      <alignment horizontal="center" vertical="center"/>
      <protection hidden="1"/>
    </xf>
    <xf numFmtId="0" fontId="11" fillId="2" borderId="99" xfId="0" applyFont="1" applyFill="1" applyBorder="1" applyAlignment="1" applyProtection="1">
      <alignment horizontal="center" vertical="center"/>
      <protection hidden="1"/>
    </xf>
    <xf numFmtId="0" fontId="11" fillId="2" borderId="109" xfId="0" applyFont="1" applyFill="1" applyBorder="1" applyAlignment="1" applyProtection="1">
      <alignment horizontal="center" vertical="center"/>
      <protection hidden="1"/>
    </xf>
    <xf numFmtId="0" fontId="11" fillId="2" borderId="119" xfId="0" applyFont="1" applyFill="1" applyBorder="1" applyAlignment="1" applyProtection="1">
      <alignment horizontal="center" vertical="center"/>
      <protection hidden="1"/>
    </xf>
    <xf numFmtId="0" fontId="11" fillId="2" borderId="107" xfId="0" applyFont="1" applyFill="1" applyBorder="1" applyAlignment="1" applyProtection="1">
      <alignment horizontal="center" vertical="center"/>
      <protection hidden="1"/>
    </xf>
    <xf numFmtId="0" fontId="11" fillId="2" borderId="110" xfId="0" applyFont="1" applyFill="1" applyBorder="1" applyAlignment="1" applyProtection="1">
      <alignment horizontal="center" vertical="center"/>
      <protection hidden="1"/>
    </xf>
    <xf numFmtId="0" fontId="11" fillId="2" borderId="122" xfId="0" applyFont="1" applyFill="1" applyBorder="1" applyAlignment="1" applyProtection="1">
      <alignment horizontal="center" vertical="center"/>
      <protection hidden="1"/>
    </xf>
    <xf numFmtId="0" fontId="11" fillId="2" borderId="108" xfId="0" applyFont="1" applyFill="1" applyBorder="1" applyAlignment="1" applyProtection="1">
      <alignment horizontal="center" vertical="center"/>
      <protection hidden="1"/>
    </xf>
    <xf numFmtId="0" fontId="11" fillId="2" borderId="25" xfId="0" applyFont="1" applyFill="1" applyBorder="1" applyAlignment="1" applyProtection="1">
      <alignment horizontal="center" vertical="center"/>
      <protection hidden="1"/>
    </xf>
    <xf numFmtId="0" fontId="11" fillId="2" borderId="121" xfId="0" applyFont="1" applyFill="1" applyBorder="1" applyAlignment="1" applyProtection="1">
      <alignment horizontal="center" vertical="center"/>
      <protection hidden="1"/>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32" xfId="0" applyFont="1" applyBorder="1" applyAlignment="1">
      <alignment horizontal="center" vertical="center" wrapText="1"/>
    </xf>
    <xf numFmtId="0" fontId="5" fillId="0" borderId="79"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2" fillId="0" borderId="82" xfId="0" applyFont="1" applyBorder="1" applyAlignment="1">
      <alignment horizontal="center" vertical="center"/>
    </xf>
    <xf numFmtId="0" fontId="0" fillId="0" borderId="87" xfId="0" applyBorder="1" applyAlignment="1">
      <alignment horizontal="center" vertical="center"/>
    </xf>
    <xf numFmtId="0" fontId="4" fillId="0" borderId="0" xfId="0" applyFont="1" applyAlignment="1">
      <alignment horizontal="left" vertical="center"/>
    </xf>
    <xf numFmtId="0" fontId="4" fillId="0" borderId="86" xfId="0" applyFont="1" applyBorder="1" applyAlignment="1">
      <alignment horizontal="left" vertical="center"/>
    </xf>
    <xf numFmtId="0" fontId="6" fillId="0" borderId="77" xfId="0" applyFont="1" applyBorder="1" applyAlignment="1">
      <alignment horizontal="center" vertical="center"/>
    </xf>
    <xf numFmtId="0" fontId="6" fillId="0" borderId="80" xfId="0" applyFont="1" applyBorder="1" applyAlignment="1">
      <alignment horizontal="center" vertical="center"/>
    </xf>
    <xf numFmtId="0" fontId="6" fillId="0" borderId="0" xfId="0" applyFont="1" applyAlignment="1">
      <alignment horizontal="center" vertical="center"/>
    </xf>
    <xf numFmtId="0" fontId="6" fillId="0" borderId="8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76"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77"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86" xfId="0" applyFill="1" applyBorder="1" applyAlignment="1" applyProtection="1">
      <alignment vertical="center" shrinkToFit="1"/>
      <protection locked="0"/>
    </xf>
    <xf numFmtId="49" fontId="11" fillId="2" borderId="94" xfId="0" applyNumberFormat="1"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49" fontId="11" fillId="2" borderId="96" xfId="0" applyNumberFormat="1"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49" fontId="11" fillId="2" borderId="9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0" fontId="3" fillId="0" borderId="94" xfId="0" applyFont="1" applyBorder="1" applyAlignment="1">
      <alignment horizontal="center" vertical="center"/>
    </xf>
    <xf numFmtId="0" fontId="11" fillId="2" borderId="76" xfId="0"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locked="0"/>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182" fontId="12" fillId="0" borderId="77"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86" xfId="1" applyNumberFormat="1" applyFont="1" applyFill="1" applyBorder="1" applyAlignment="1" applyProtection="1">
      <alignment vertical="center" shrinkToFit="1"/>
    </xf>
    <xf numFmtId="0" fontId="11" fillId="0" borderId="105" xfId="0" applyFont="1" applyBorder="1" applyAlignment="1">
      <alignment horizontal="center" vertical="center" shrinkToFit="1"/>
    </xf>
    <xf numFmtId="0" fontId="1" fillId="0" borderId="77" xfId="0" applyFont="1" applyBorder="1" applyAlignment="1">
      <alignment shrinkToFit="1"/>
    </xf>
    <xf numFmtId="0" fontId="1" fillId="0" borderId="80" xfId="0" applyFont="1" applyBorder="1" applyAlignment="1">
      <alignment shrinkToFit="1"/>
    </xf>
    <xf numFmtId="0" fontId="11" fillId="0" borderId="57" xfId="0" applyFont="1" applyBorder="1" applyAlignment="1">
      <alignment horizontal="center" vertical="center" shrinkToFit="1"/>
    </xf>
    <xf numFmtId="0" fontId="1" fillId="0" borderId="0" xfId="0" applyFont="1" applyAlignment="1">
      <alignment shrinkToFit="1"/>
    </xf>
    <xf numFmtId="0" fontId="1" fillId="0" borderId="86" xfId="0" applyFont="1" applyBorder="1" applyAlignment="1">
      <alignment shrinkToFit="1"/>
    </xf>
    <xf numFmtId="0" fontId="1" fillId="0" borderId="16"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81" xfId="1" applyNumberFormat="1" applyFont="1" applyBorder="1" applyAlignment="1">
      <alignment vertical="center" shrinkToFit="1"/>
    </xf>
    <xf numFmtId="179" fontId="0" fillId="0" borderId="0" xfId="0" applyNumberFormat="1" applyAlignment="1">
      <alignment vertical="center" shrinkToFi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31" xfId="0" applyFont="1" applyBorder="1" applyAlignment="1">
      <alignment horizontal="left" vertical="center" wrapText="1"/>
    </xf>
    <xf numFmtId="0" fontId="12" fillId="0" borderId="55"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11" fillId="0" borderId="106"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11" fillId="0" borderId="99" xfId="0" applyNumberFormat="1" applyFont="1" applyBorder="1" applyAlignment="1">
      <alignment horizontal="center" vertical="center"/>
    </xf>
    <xf numFmtId="0" fontId="11" fillId="0" borderId="109" xfId="0" applyFont="1" applyBorder="1" applyAlignment="1">
      <alignment horizontal="center" vertical="center"/>
    </xf>
    <xf numFmtId="0" fontId="11" fillId="0" borderId="32" xfId="0" applyFont="1" applyBorder="1" applyAlignment="1">
      <alignment horizontal="center" vertical="center"/>
    </xf>
    <xf numFmtId="49" fontId="11" fillId="0" borderId="107" xfId="0" applyNumberFormat="1" applyFont="1" applyBorder="1" applyAlignment="1">
      <alignment horizontal="center" vertical="center"/>
    </xf>
    <xf numFmtId="0" fontId="11" fillId="0" borderId="110" xfId="0" applyFont="1" applyBorder="1" applyAlignment="1">
      <alignment horizontal="center" vertical="center"/>
    </xf>
    <xf numFmtId="0" fontId="11" fillId="0" borderId="29" xfId="0" applyFont="1" applyBorder="1" applyAlignment="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49" fontId="11" fillId="0" borderId="108"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6" fillId="0" borderId="76" xfId="0" applyFont="1" applyBorder="1" applyAlignment="1">
      <alignment horizontal="center" vertical="center"/>
    </xf>
    <xf numFmtId="0" fontId="6" fillId="0" borderId="5" xfId="0" applyFont="1" applyBorder="1" applyAlignment="1">
      <alignment horizontal="center" vertical="center"/>
    </xf>
    <xf numFmtId="0" fontId="12" fillId="0" borderId="100"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2" xfId="0" applyFont="1" applyBorder="1" applyAlignment="1">
      <alignment horizontal="left" vertical="center" wrapText="1"/>
    </xf>
    <xf numFmtId="0" fontId="12" fillId="0" borderId="103" xfId="0" applyFont="1" applyBorder="1" applyAlignment="1">
      <alignment horizontal="left" vertical="center" wrapText="1"/>
    </xf>
    <xf numFmtId="0" fontId="11" fillId="0" borderId="77" xfId="0" applyFont="1" applyBorder="1" applyAlignment="1">
      <alignmen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1" fillId="0" borderId="77"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3" fontId="11" fillId="0" borderId="76" xfId="0" applyNumberFormat="1" applyFont="1" applyBorder="1" applyAlignment="1">
      <alignment horizontal="center" vertical="center"/>
    </xf>
    <xf numFmtId="0" fontId="11" fillId="0" borderId="81" xfId="0" applyFont="1" applyBorder="1" applyAlignment="1">
      <alignment horizontal="center" vertical="center"/>
    </xf>
    <xf numFmtId="0" fontId="11" fillId="0" borderId="5" xfId="0" applyFont="1" applyBorder="1" applyAlignment="1">
      <alignment horizontal="center" vertical="center"/>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86" xfId="0" applyBorder="1" applyAlignment="1">
      <alignment vertical="center" shrinkToFit="1"/>
    </xf>
    <xf numFmtId="0" fontId="11" fillId="0" borderId="1" xfId="0" applyFont="1" applyBorder="1" applyAlignment="1">
      <alignment vertical="center" shrinkToFit="1"/>
    </xf>
    <xf numFmtId="179" fontId="0" fillId="0" borderId="86" xfId="0" applyNumberFormat="1" applyBorder="1" applyAlignment="1">
      <alignment vertical="center"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49" fontId="11" fillId="0" borderId="95" xfId="0" applyNumberFormat="1" applyFont="1" applyBorder="1" applyAlignment="1">
      <alignment horizontal="center" vertical="center"/>
    </xf>
    <xf numFmtId="0" fontId="11" fillId="0" borderId="95" xfId="0" applyFont="1" applyBorder="1" applyAlignment="1">
      <alignment horizontal="center" vertical="center"/>
    </xf>
    <xf numFmtId="0" fontId="12" fillId="0" borderId="17"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3" fontId="11" fillId="0" borderId="77" xfId="0" applyNumberFormat="1" applyFont="1" applyBorder="1" applyAlignment="1">
      <alignment horizontal="center" vertical="center"/>
    </xf>
    <xf numFmtId="3" fontId="11" fillId="0" borderId="8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Normal="100" zoomScaleSheetLayoutView="80" workbookViewId="0">
      <selection activeCell="J18" sqref="J18:N19"/>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340" t="s">
        <v>48</v>
      </c>
      <c r="BG2" s="341"/>
      <c r="BH2" s="341"/>
      <c r="BI2" s="341"/>
      <c r="BJ2" s="342"/>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89"/>
      <c r="BG3" s="22"/>
      <c r="BH3" s="22"/>
      <c r="BI3" s="22"/>
      <c r="BJ3" s="39"/>
    </row>
    <row r="4" spans="1:77" ht="17.25" customHeight="1" x14ac:dyDescent="0.2">
      <c r="B4" s="2" t="s">
        <v>9</v>
      </c>
      <c r="U4" s="6" t="s">
        <v>96</v>
      </c>
      <c r="V4" s="4"/>
      <c r="W4" s="4"/>
      <c r="X4" s="4"/>
      <c r="Y4" s="4"/>
      <c r="BF4" s="89"/>
      <c r="BG4" s="22" t="s">
        <v>49</v>
      </c>
      <c r="BH4" s="22"/>
      <c r="BI4" s="22"/>
      <c r="BJ4" s="39"/>
    </row>
    <row r="5" spans="1:77" ht="13.15" customHeight="1" x14ac:dyDescent="0.15">
      <c r="M5" s="7"/>
      <c r="N5" s="343" t="s">
        <v>39</v>
      </c>
      <c r="O5" s="343"/>
      <c r="P5" s="343"/>
      <c r="Q5" s="343"/>
      <c r="R5" s="343"/>
      <c r="S5" s="343"/>
      <c r="T5" s="343"/>
      <c r="U5" s="343"/>
      <c r="V5" s="343"/>
      <c r="W5" s="343"/>
      <c r="X5" s="343"/>
      <c r="Y5" s="343"/>
      <c r="Z5" s="343"/>
      <c r="AA5" s="343"/>
      <c r="AB5" s="343"/>
      <c r="AC5" s="343"/>
      <c r="AD5" s="343"/>
      <c r="AE5" s="343"/>
      <c r="AF5" s="7"/>
      <c r="AL5" s="90"/>
      <c r="AM5" s="334" t="s">
        <v>97</v>
      </c>
      <c r="AN5" s="335"/>
      <c r="AO5" s="335"/>
      <c r="AP5" s="336"/>
      <c r="BF5" s="89"/>
      <c r="BG5" s="22" t="s">
        <v>50</v>
      </c>
      <c r="BH5" s="22"/>
      <c r="BI5" s="22"/>
      <c r="BJ5" s="39"/>
    </row>
    <row r="6" spans="1:77" ht="13.15" customHeight="1" x14ac:dyDescent="0.15">
      <c r="M6" s="8"/>
      <c r="N6" s="344"/>
      <c r="O6" s="344"/>
      <c r="P6" s="344"/>
      <c r="Q6" s="344"/>
      <c r="R6" s="344"/>
      <c r="S6" s="344"/>
      <c r="T6" s="344"/>
      <c r="U6" s="344"/>
      <c r="V6" s="344"/>
      <c r="W6" s="344"/>
      <c r="X6" s="344"/>
      <c r="Y6" s="344"/>
      <c r="Z6" s="344"/>
      <c r="AA6" s="344"/>
      <c r="AB6" s="344"/>
      <c r="AC6" s="344"/>
      <c r="AD6" s="344"/>
      <c r="AE6" s="344"/>
      <c r="AF6" s="8"/>
      <c r="AL6" s="90"/>
      <c r="AM6" s="337"/>
      <c r="AN6" s="338"/>
      <c r="AO6" s="338"/>
      <c r="AP6" s="339"/>
      <c r="BF6" s="89"/>
      <c r="BG6" s="22" t="s">
        <v>68</v>
      </c>
      <c r="BH6" s="22"/>
      <c r="BI6" s="22"/>
      <c r="BJ6" s="39"/>
    </row>
    <row r="7" spans="1:77" ht="12.75" customHeight="1" x14ac:dyDescent="0.15">
      <c r="AL7" s="65"/>
      <c r="AM7" s="65"/>
      <c r="BF7" s="89"/>
      <c r="BG7" s="22" t="s">
        <v>51</v>
      </c>
      <c r="BH7" s="22"/>
      <c r="BI7" s="22"/>
      <c r="BJ7" s="39"/>
    </row>
    <row r="8" spans="1:77" ht="6" customHeight="1" x14ac:dyDescent="0.15">
      <c r="BF8" s="89"/>
      <c r="BG8" s="22" t="s">
        <v>50</v>
      </c>
      <c r="BH8" s="22"/>
      <c r="BI8" s="22"/>
      <c r="BJ8" s="39"/>
    </row>
    <row r="9" spans="1:77" ht="12" customHeight="1" x14ac:dyDescent="0.15">
      <c r="B9" s="224" t="s">
        <v>2</v>
      </c>
      <c r="C9" s="225"/>
      <c r="D9" s="225"/>
      <c r="E9" s="225"/>
      <c r="F9" s="225"/>
      <c r="G9" s="225"/>
      <c r="H9" s="225"/>
      <c r="I9" s="320"/>
      <c r="J9" s="240" t="s">
        <v>10</v>
      </c>
      <c r="K9" s="240"/>
      <c r="L9" s="67" t="s">
        <v>3</v>
      </c>
      <c r="M9" s="240" t="s">
        <v>11</v>
      </c>
      <c r="N9" s="240"/>
      <c r="O9" s="241" t="s">
        <v>12</v>
      </c>
      <c r="P9" s="240"/>
      <c r="Q9" s="240"/>
      <c r="R9" s="240"/>
      <c r="S9" s="240"/>
      <c r="T9" s="240"/>
      <c r="U9" s="240" t="s">
        <v>13</v>
      </c>
      <c r="V9" s="240"/>
      <c r="W9" s="240"/>
      <c r="AL9" s="321"/>
      <c r="AM9" s="217"/>
      <c r="AN9" s="294" t="s">
        <v>4</v>
      </c>
      <c r="AO9" s="294"/>
      <c r="AP9" s="217">
        <v>1</v>
      </c>
      <c r="AQ9" s="217"/>
      <c r="AR9" s="294" t="s">
        <v>5</v>
      </c>
      <c r="AS9" s="295"/>
      <c r="BD9" s="38"/>
      <c r="BF9" s="89"/>
      <c r="BG9" s="22" t="s">
        <v>69</v>
      </c>
      <c r="BH9" s="22"/>
      <c r="BI9" s="22"/>
      <c r="BJ9" s="39"/>
    </row>
    <row r="10" spans="1:77" ht="13.9" customHeight="1" x14ac:dyDescent="0.15">
      <c r="B10" s="225"/>
      <c r="C10" s="225"/>
      <c r="D10" s="225"/>
      <c r="E10" s="225"/>
      <c r="F10" s="225"/>
      <c r="G10" s="225"/>
      <c r="H10" s="225"/>
      <c r="I10" s="320"/>
      <c r="J10" s="312" t="s">
        <v>115</v>
      </c>
      <c r="K10" s="332" t="s">
        <v>116</v>
      </c>
      <c r="L10" s="312" t="s">
        <v>117</v>
      </c>
      <c r="M10" s="314" t="s">
        <v>118</v>
      </c>
      <c r="N10" s="316" t="s">
        <v>119</v>
      </c>
      <c r="O10" s="312" t="s">
        <v>119</v>
      </c>
      <c r="P10" s="318" t="s">
        <v>120</v>
      </c>
      <c r="Q10" s="318" t="s">
        <v>121</v>
      </c>
      <c r="R10" s="318"/>
      <c r="S10" s="318"/>
      <c r="T10" s="316"/>
      <c r="U10" s="312"/>
      <c r="V10" s="318"/>
      <c r="W10" s="330"/>
      <c r="AL10" s="301"/>
      <c r="AM10" s="218"/>
      <c r="AN10" s="296"/>
      <c r="AO10" s="296"/>
      <c r="AP10" s="218"/>
      <c r="AQ10" s="218"/>
      <c r="AR10" s="296"/>
      <c r="AS10" s="297"/>
      <c r="BF10" s="89"/>
      <c r="BG10" s="22" t="s">
        <v>52</v>
      </c>
      <c r="BH10" s="22"/>
      <c r="BI10" s="22"/>
      <c r="BJ10" s="39"/>
    </row>
    <row r="11" spans="1:77" ht="9" customHeight="1" x14ac:dyDescent="0.15">
      <c r="B11" s="225"/>
      <c r="C11" s="225"/>
      <c r="D11" s="225"/>
      <c r="E11" s="225"/>
      <c r="F11" s="225"/>
      <c r="G11" s="225"/>
      <c r="H11" s="225"/>
      <c r="I11" s="320"/>
      <c r="J11" s="313"/>
      <c r="K11" s="333"/>
      <c r="L11" s="313"/>
      <c r="M11" s="315"/>
      <c r="N11" s="317"/>
      <c r="O11" s="313"/>
      <c r="P11" s="319"/>
      <c r="Q11" s="319"/>
      <c r="R11" s="319"/>
      <c r="S11" s="319"/>
      <c r="T11" s="317"/>
      <c r="U11" s="313"/>
      <c r="V11" s="319"/>
      <c r="W11" s="331"/>
      <c r="AL11" s="302"/>
      <c r="AM11" s="219"/>
      <c r="AN11" s="298"/>
      <c r="AO11" s="298"/>
      <c r="AP11" s="219"/>
      <c r="AQ11" s="219"/>
      <c r="AR11" s="298"/>
      <c r="AS11" s="299"/>
      <c r="BF11" s="89"/>
      <c r="BG11" s="22" t="s">
        <v>50</v>
      </c>
      <c r="BH11" s="22"/>
      <c r="BI11" s="22"/>
      <c r="BJ11" s="39"/>
    </row>
    <row r="12" spans="1:77" ht="6" customHeight="1" thickBot="1" x14ac:dyDescent="0.2">
      <c r="B12" s="226"/>
      <c r="C12" s="226"/>
      <c r="D12" s="226"/>
      <c r="E12" s="226"/>
      <c r="F12" s="226"/>
      <c r="G12" s="226"/>
      <c r="H12" s="226"/>
      <c r="I12" s="159"/>
      <c r="J12" s="313"/>
      <c r="K12" s="333"/>
      <c r="L12" s="313"/>
      <c r="M12" s="315"/>
      <c r="N12" s="317"/>
      <c r="O12" s="313"/>
      <c r="P12" s="319"/>
      <c r="Q12" s="319"/>
      <c r="R12" s="319"/>
      <c r="S12" s="319"/>
      <c r="T12" s="317"/>
      <c r="U12" s="313"/>
      <c r="V12" s="319"/>
      <c r="W12" s="331"/>
      <c r="BF12" s="89"/>
      <c r="BG12" s="22" t="s">
        <v>70</v>
      </c>
      <c r="BH12" s="22"/>
      <c r="BI12" s="22"/>
      <c r="BJ12" s="39"/>
    </row>
    <row r="13" spans="1:77" s="3" customFormat="1" ht="15" customHeight="1" thickBot="1" x14ac:dyDescent="0.2">
      <c r="A13" s="1"/>
      <c r="B13" s="202" t="s">
        <v>14</v>
      </c>
      <c r="C13" s="203"/>
      <c r="D13" s="203"/>
      <c r="E13" s="203"/>
      <c r="F13" s="203"/>
      <c r="G13" s="203"/>
      <c r="H13" s="203"/>
      <c r="I13" s="204"/>
      <c r="J13" s="202" t="s">
        <v>6</v>
      </c>
      <c r="K13" s="203"/>
      <c r="L13" s="203"/>
      <c r="M13" s="203"/>
      <c r="N13" s="211"/>
      <c r="O13" s="214" t="s">
        <v>15</v>
      </c>
      <c r="P13" s="203"/>
      <c r="Q13" s="203"/>
      <c r="R13" s="203"/>
      <c r="S13" s="203"/>
      <c r="T13" s="203"/>
      <c r="U13" s="204"/>
      <c r="V13" s="68" t="s">
        <v>30</v>
      </c>
      <c r="W13" s="69"/>
      <c r="X13" s="69"/>
      <c r="Y13" s="220" t="s">
        <v>95</v>
      </c>
      <c r="Z13" s="220"/>
      <c r="AA13" s="220"/>
      <c r="AB13" s="220"/>
      <c r="AC13" s="220"/>
      <c r="AD13" s="220"/>
      <c r="AE13" s="220"/>
      <c r="AF13" s="220"/>
      <c r="AG13" s="220"/>
      <c r="AH13" s="220"/>
      <c r="AI13" s="69"/>
      <c r="AJ13" s="69"/>
      <c r="AK13" s="70"/>
      <c r="AL13" s="71" t="s">
        <v>46</v>
      </c>
      <c r="AM13" s="72"/>
      <c r="AN13" s="222" t="s">
        <v>98</v>
      </c>
      <c r="AO13" s="222"/>
      <c r="AP13" s="222"/>
      <c r="AQ13" s="222"/>
      <c r="AR13" s="222"/>
      <c r="AS13" s="223"/>
      <c r="AX13" s="9"/>
      <c r="AY13" s="9"/>
      <c r="AZ13" s="9"/>
      <c r="BA13" s="9"/>
      <c r="BB13" s="9"/>
      <c r="BC13" s="9"/>
      <c r="BD13" s="322" t="s">
        <v>44</v>
      </c>
      <c r="BE13" s="323"/>
      <c r="BF13" s="91"/>
      <c r="BG13" s="22" t="s">
        <v>53</v>
      </c>
      <c r="BH13" s="63"/>
      <c r="BI13" s="63"/>
      <c r="BJ13" s="40"/>
    </row>
    <row r="14" spans="1:77" s="3" customFormat="1" ht="13.9" customHeight="1" thickBot="1" x14ac:dyDescent="0.2">
      <c r="A14" s="1"/>
      <c r="B14" s="205"/>
      <c r="C14" s="206"/>
      <c r="D14" s="206"/>
      <c r="E14" s="206"/>
      <c r="F14" s="206"/>
      <c r="G14" s="206"/>
      <c r="H14" s="206"/>
      <c r="I14" s="207"/>
      <c r="J14" s="205"/>
      <c r="K14" s="206"/>
      <c r="L14" s="206"/>
      <c r="M14" s="206"/>
      <c r="N14" s="212"/>
      <c r="O14" s="215"/>
      <c r="P14" s="206"/>
      <c r="Q14" s="206"/>
      <c r="R14" s="206"/>
      <c r="S14" s="206"/>
      <c r="T14" s="206"/>
      <c r="U14" s="207"/>
      <c r="V14" s="242" t="s">
        <v>7</v>
      </c>
      <c r="W14" s="243"/>
      <c r="X14" s="243"/>
      <c r="Y14" s="244"/>
      <c r="Z14" s="248" t="s">
        <v>16</v>
      </c>
      <c r="AA14" s="249"/>
      <c r="AB14" s="249"/>
      <c r="AC14" s="250"/>
      <c r="AD14" s="254" t="s">
        <v>17</v>
      </c>
      <c r="AE14" s="255"/>
      <c r="AF14" s="255"/>
      <c r="AG14" s="256"/>
      <c r="AH14" s="260" t="s">
        <v>40</v>
      </c>
      <c r="AI14" s="261"/>
      <c r="AJ14" s="261"/>
      <c r="AK14" s="262"/>
      <c r="AL14" s="326" t="s">
        <v>47</v>
      </c>
      <c r="AM14" s="327"/>
      <c r="AN14" s="268" t="s">
        <v>19</v>
      </c>
      <c r="AO14" s="269"/>
      <c r="AP14" s="269"/>
      <c r="AQ14" s="269"/>
      <c r="AR14" s="270"/>
      <c r="AS14" s="271"/>
      <c r="AX14" s="9"/>
      <c r="AY14" s="92" t="s">
        <v>65</v>
      </c>
      <c r="AZ14" s="92" t="s">
        <v>65</v>
      </c>
      <c r="BA14" s="92" t="s">
        <v>63</v>
      </c>
      <c r="BB14" s="290" t="s">
        <v>64</v>
      </c>
      <c r="BC14" s="291"/>
      <c r="BD14" s="324"/>
      <c r="BE14" s="325"/>
      <c r="BF14" s="64"/>
      <c r="BG14" s="62"/>
      <c r="BH14" s="62"/>
      <c r="BI14" s="41" t="s">
        <v>54</v>
      </c>
      <c r="BJ14" s="42">
        <v>41</v>
      </c>
      <c r="BO14" s="10" t="s">
        <v>112</v>
      </c>
    </row>
    <row r="15" spans="1:77" s="3" customFormat="1" ht="13.9" customHeight="1" x14ac:dyDescent="0.15">
      <c r="A15" s="1"/>
      <c r="B15" s="208"/>
      <c r="C15" s="209"/>
      <c r="D15" s="209"/>
      <c r="E15" s="209"/>
      <c r="F15" s="209"/>
      <c r="G15" s="209"/>
      <c r="H15" s="209"/>
      <c r="I15" s="210"/>
      <c r="J15" s="208"/>
      <c r="K15" s="209"/>
      <c r="L15" s="209"/>
      <c r="M15" s="209"/>
      <c r="N15" s="213"/>
      <c r="O15" s="216"/>
      <c r="P15" s="209"/>
      <c r="Q15" s="209"/>
      <c r="R15" s="209"/>
      <c r="S15" s="209"/>
      <c r="T15" s="209"/>
      <c r="U15" s="210"/>
      <c r="V15" s="245"/>
      <c r="W15" s="246"/>
      <c r="X15" s="246"/>
      <c r="Y15" s="247"/>
      <c r="Z15" s="251"/>
      <c r="AA15" s="252"/>
      <c r="AB15" s="252"/>
      <c r="AC15" s="253"/>
      <c r="AD15" s="257"/>
      <c r="AE15" s="258"/>
      <c r="AF15" s="258"/>
      <c r="AG15" s="259"/>
      <c r="AH15" s="263"/>
      <c r="AI15" s="264"/>
      <c r="AJ15" s="264"/>
      <c r="AK15" s="265"/>
      <c r="AL15" s="328"/>
      <c r="AM15" s="329"/>
      <c r="AN15" s="292"/>
      <c r="AO15" s="292"/>
      <c r="AP15" s="292"/>
      <c r="AQ15" s="292"/>
      <c r="AR15" s="292"/>
      <c r="AS15" s="293"/>
      <c r="AX15" s="9"/>
      <c r="AY15" s="47"/>
      <c r="AZ15" s="48" t="s">
        <v>60</v>
      </c>
      <c r="BA15" s="48" t="s">
        <v>62</v>
      </c>
      <c r="BB15" s="93" t="s">
        <v>61</v>
      </c>
      <c r="BC15" s="48" t="s">
        <v>67</v>
      </c>
      <c r="BD15" s="94" t="s">
        <v>42</v>
      </c>
      <c r="BE15" s="95" t="s">
        <v>43</v>
      </c>
      <c r="BF15" s="43" t="s">
        <v>55</v>
      </c>
      <c r="BG15" s="44" t="s">
        <v>56</v>
      </c>
      <c r="BH15" s="44" t="s">
        <v>57</v>
      </c>
      <c r="BI15" s="45" t="s">
        <v>58</v>
      </c>
      <c r="BJ15" s="46" t="s">
        <v>59</v>
      </c>
      <c r="BL15" s="22" t="s">
        <v>66</v>
      </c>
      <c r="BM15" s="22" t="s">
        <v>41</v>
      </c>
      <c r="BO15" s="3" t="s">
        <v>104</v>
      </c>
      <c r="BP15" s="3" t="s">
        <v>105</v>
      </c>
      <c r="BQ15" s="3" t="s">
        <v>106</v>
      </c>
      <c r="BR15" s="3" t="s">
        <v>107</v>
      </c>
      <c r="BS15" s="3" t="s">
        <v>109</v>
      </c>
      <c r="BT15" s="3" t="s">
        <v>110</v>
      </c>
      <c r="BU15" s="3" t="s">
        <v>111</v>
      </c>
    </row>
    <row r="16" spans="1:77" ht="18" customHeight="1" thickBot="1" x14ac:dyDescent="0.2">
      <c r="B16" s="183"/>
      <c r="C16" s="184"/>
      <c r="D16" s="184"/>
      <c r="E16" s="184"/>
      <c r="F16" s="184"/>
      <c r="G16" s="184"/>
      <c r="H16" s="184"/>
      <c r="I16" s="185"/>
      <c r="J16" s="183"/>
      <c r="K16" s="184"/>
      <c r="L16" s="184"/>
      <c r="M16" s="184"/>
      <c r="N16" s="189"/>
      <c r="O16" s="152"/>
      <c r="P16" s="74" t="s">
        <v>0</v>
      </c>
      <c r="Q16" s="150"/>
      <c r="R16" s="74" t="s">
        <v>1</v>
      </c>
      <c r="S16" s="148"/>
      <c r="T16" s="191" t="s">
        <v>108</v>
      </c>
      <c r="U16" s="191"/>
      <c r="V16" s="192"/>
      <c r="W16" s="193"/>
      <c r="X16" s="193"/>
      <c r="Y16" s="96"/>
      <c r="Z16" s="97"/>
      <c r="AA16" s="98"/>
      <c r="AB16" s="98"/>
      <c r="AC16" s="96" t="s">
        <v>8</v>
      </c>
      <c r="AD16" s="97"/>
      <c r="AE16" s="98"/>
      <c r="AF16" s="98"/>
      <c r="AG16" s="99" t="s">
        <v>8</v>
      </c>
      <c r="AH16" s="177"/>
      <c r="AI16" s="178"/>
      <c r="AJ16" s="178"/>
      <c r="AK16" s="179"/>
      <c r="AL16" s="136"/>
      <c r="AM16" s="137"/>
      <c r="AN16" s="177"/>
      <c r="AO16" s="178"/>
      <c r="AP16" s="178"/>
      <c r="AQ16" s="178"/>
      <c r="AR16" s="178"/>
      <c r="AS16" s="99" t="s">
        <v>8</v>
      </c>
      <c r="AV16" s="23" t="str">
        <f>IF(OR(O16="",Q16=""),"", IF(O16&lt;20,DATE(O16+118,Q16,IF(S16="",1,S16)),DATE(O16+88,Q16,IF(S16="",1,S16))))</f>
        <v/>
      </c>
      <c r="AW16" s="24" t="e">
        <f>IF(AV16&lt;=#REF!,"昔",IF(AV16&lt;=#REF!,"上",IF(AV16&lt;=#REF!,"中","下")))</f>
        <v>#REF!</v>
      </c>
      <c r="AX16" s="9" t="e">
        <f>IF(AV16&lt;=#REF!,5,IF(AV16&lt;=#REF!,7,IF(AV16&lt;=#REF!,9,11)))</f>
        <v>#REF!</v>
      </c>
      <c r="AY16" s="100"/>
      <c r="AZ16" s="101"/>
      <c r="BA16" s="102">
        <f>AN16</f>
        <v>0</v>
      </c>
      <c r="BB16" s="101"/>
      <c r="BC16" s="101"/>
      <c r="BD16" s="103">
        <v>1</v>
      </c>
      <c r="BE16" s="104">
        <v>1</v>
      </c>
      <c r="BF16" s="94">
        <v>1</v>
      </c>
      <c r="BG16" s="105">
        <v>16</v>
      </c>
      <c r="BH16" s="105">
        <v>24</v>
      </c>
      <c r="BI16" s="106" t="str">
        <f ca="1">IF(COUNTA(INDIRECT(ADDRESS(BG16,2)):INDIRECT(ADDRESS(BH16,2)))&gt;0,COUNTA(INDIRECT(ADDRESS(BG16,2)):INDIRECT(ADDRESS(BH16,2))),"")</f>
        <v/>
      </c>
      <c r="BJ16" s="107">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186"/>
      <c r="C17" s="187"/>
      <c r="D17" s="187"/>
      <c r="E17" s="187"/>
      <c r="F17" s="187"/>
      <c r="G17" s="187"/>
      <c r="H17" s="187"/>
      <c r="I17" s="188"/>
      <c r="J17" s="186"/>
      <c r="K17" s="187"/>
      <c r="L17" s="187"/>
      <c r="M17" s="187"/>
      <c r="N17" s="190"/>
      <c r="O17" s="153"/>
      <c r="P17" s="11" t="s">
        <v>0</v>
      </c>
      <c r="Q17" s="151"/>
      <c r="R17" s="11" t="s">
        <v>1</v>
      </c>
      <c r="S17" s="149"/>
      <c r="T17" s="194" t="s">
        <v>21</v>
      </c>
      <c r="U17" s="194"/>
      <c r="V17" s="180"/>
      <c r="W17" s="181"/>
      <c r="X17" s="181"/>
      <c r="Y17" s="181"/>
      <c r="Z17" s="180"/>
      <c r="AA17" s="181"/>
      <c r="AB17" s="181"/>
      <c r="AC17" s="181"/>
      <c r="AD17" s="180"/>
      <c r="AE17" s="181"/>
      <c r="AF17" s="181"/>
      <c r="AG17" s="182"/>
      <c r="AH17" s="198" t="str">
        <f>IF(AND(V17="",Z17="",AD17=""),"",V17+Z17-AD17)</f>
        <v/>
      </c>
      <c r="AI17" s="198"/>
      <c r="AJ17" s="198"/>
      <c r="AK17" s="199"/>
      <c r="AL17" s="200"/>
      <c r="AM17" s="201"/>
      <c r="AN17" s="157" t="str">
        <f>IF(AND(AH17="",AL17=""),"",ROUNDDOWN(AH17*AL17%,0))</f>
        <v/>
      </c>
      <c r="AO17" s="158"/>
      <c r="AP17" s="158"/>
      <c r="AQ17" s="158"/>
      <c r="AR17" s="158"/>
      <c r="AS17" s="56"/>
      <c r="AV17" s="23"/>
      <c r="AW17" s="24"/>
      <c r="AY17" s="50" t="str">
        <f>AH17</f>
        <v/>
      </c>
      <c r="AZ17" s="49" t="e">
        <f>IF(AV16&lt;=#REF!,AH17,IF(AND(AV16&gt;=#REF!,AV16&lt;=#REF!),AH17*105/108,AH17))</f>
        <v>#REF!</v>
      </c>
      <c r="BA17" s="48"/>
      <c r="BB17" s="49" t="e">
        <f>IF($AL17="賃金で算定",0,INT(AY17*$AL17/100))</f>
        <v>#VALUE!</v>
      </c>
      <c r="BC17" s="49" t="e">
        <f>IF(AY17=AZ17,BB17,AZ17*$AL17/100)</f>
        <v>#REF!</v>
      </c>
      <c r="BD17" s="103">
        <v>2</v>
      </c>
      <c r="BE17" s="104">
        <v>2</v>
      </c>
      <c r="BF17" s="94">
        <v>2</v>
      </c>
      <c r="BG17" s="105">
        <v>60</v>
      </c>
      <c r="BH17" s="105">
        <f>BG16+BG17</f>
        <v>76</v>
      </c>
      <c r="BI17" s="95" t="str">
        <f ca="1">IF(COUNTA(INDIRECT(ADDRESS(BG17,2)):INDIRECT(ADDRESS(BH17,2)))&gt;0,COUNTA(INDIRECT(ADDRESS(BG17,2)):INDIRECT(ADDRESS(BH17,2))),"")</f>
        <v/>
      </c>
      <c r="BJ17" s="22"/>
      <c r="BL17" s="22" t="e">
        <f>IF(AY17=AZ17,0,1)</f>
        <v>#REF!</v>
      </c>
      <c r="BM17" s="22" t="e">
        <f>IF(BL17=1,AL17,"")</f>
        <v>#REF!</v>
      </c>
    </row>
    <row r="18" spans="2:74" ht="18" customHeight="1" x14ac:dyDescent="0.15">
      <c r="B18" s="183"/>
      <c r="C18" s="184"/>
      <c r="D18" s="184"/>
      <c r="E18" s="184"/>
      <c r="F18" s="184"/>
      <c r="G18" s="184"/>
      <c r="H18" s="184"/>
      <c r="I18" s="185"/>
      <c r="J18" s="183"/>
      <c r="K18" s="184"/>
      <c r="L18" s="184"/>
      <c r="M18" s="184"/>
      <c r="N18" s="189"/>
      <c r="O18" s="152"/>
      <c r="P18" s="74" t="s">
        <v>31</v>
      </c>
      <c r="Q18" s="150"/>
      <c r="R18" s="74" t="s">
        <v>1</v>
      </c>
      <c r="S18" s="148"/>
      <c r="T18" s="191" t="s">
        <v>108</v>
      </c>
      <c r="U18" s="191"/>
      <c r="V18" s="192"/>
      <c r="W18" s="193"/>
      <c r="X18" s="193"/>
      <c r="Y18" s="108"/>
      <c r="Z18" s="109"/>
      <c r="AA18" s="110"/>
      <c r="AB18" s="110"/>
      <c r="AC18" s="108"/>
      <c r="AD18" s="109"/>
      <c r="AE18" s="110"/>
      <c r="AF18" s="110"/>
      <c r="AG18" s="111"/>
      <c r="AH18" s="177"/>
      <c r="AI18" s="178"/>
      <c r="AJ18" s="178"/>
      <c r="AK18" s="179"/>
      <c r="AL18" s="136"/>
      <c r="AM18" s="137"/>
      <c r="AN18" s="177"/>
      <c r="AO18" s="178"/>
      <c r="AP18" s="178"/>
      <c r="AQ18" s="178"/>
      <c r="AR18" s="178"/>
      <c r="AS18" s="112"/>
      <c r="AV18" s="23" t="str">
        <f>IF(OR(O18="",Q18=""),"", IF(O18&lt;20,DATE(O18+118,Q18,IF(S18="",1,S18)),DATE(O18+88,Q18,IF(S18="",1,S18))))</f>
        <v/>
      </c>
      <c r="AW18" s="24" t="e">
        <f>IF(AV18&lt;=#REF!,"昔",IF(AV18&lt;=#REF!,"上",IF(AV18&lt;=#REF!,"中","下")))</f>
        <v>#REF!</v>
      </c>
      <c r="AX18" s="9" t="e">
        <f>IF(AV18&lt;=#REF!,5,IF(AV18&lt;=#REF!,7,IF(AV18&lt;=#REF!,9,11)))</f>
        <v>#REF!</v>
      </c>
      <c r="AY18" s="100"/>
      <c r="AZ18" s="101"/>
      <c r="BA18" s="102">
        <f t="shared" ref="BA18" si="0">AN18</f>
        <v>0</v>
      </c>
      <c r="BB18" s="101"/>
      <c r="BC18" s="101"/>
      <c r="BD18" s="135">
        <v>3</v>
      </c>
      <c r="BE18" s="104">
        <v>3</v>
      </c>
      <c r="BF18" s="94">
        <v>3</v>
      </c>
      <c r="BG18" s="105">
        <f t="shared" ref="BG18:BH33" si="1">BG17+$BJ$14</f>
        <v>101</v>
      </c>
      <c r="BH18" s="105">
        <f t="shared" si="1"/>
        <v>117</v>
      </c>
      <c r="BI18" s="95"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186"/>
      <c r="C19" s="187"/>
      <c r="D19" s="187"/>
      <c r="E19" s="187"/>
      <c r="F19" s="187"/>
      <c r="G19" s="187"/>
      <c r="H19" s="187"/>
      <c r="I19" s="188"/>
      <c r="J19" s="186"/>
      <c r="K19" s="187"/>
      <c r="L19" s="187"/>
      <c r="M19" s="187"/>
      <c r="N19" s="190"/>
      <c r="O19" s="153"/>
      <c r="P19" s="11" t="s">
        <v>0</v>
      </c>
      <c r="Q19" s="151"/>
      <c r="R19" s="11" t="s">
        <v>1</v>
      </c>
      <c r="S19" s="149"/>
      <c r="T19" s="194" t="s">
        <v>21</v>
      </c>
      <c r="U19" s="194"/>
      <c r="V19" s="195"/>
      <c r="W19" s="196"/>
      <c r="X19" s="196"/>
      <c r="Y19" s="197"/>
      <c r="Z19" s="180"/>
      <c r="AA19" s="181"/>
      <c r="AB19" s="181"/>
      <c r="AC19" s="181"/>
      <c r="AD19" s="180"/>
      <c r="AE19" s="181"/>
      <c r="AF19" s="181"/>
      <c r="AG19" s="182"/>
      <c r="AH19" s="198" t="str">
        <f>IF(AND(V19="",Z19="",AD19=""),"",V19+Z19-AD19)</f>
        <v/>
      </c>
      <c r="AI19" s="198"/>
      <c r="AJ19" s="198"/>
      <c r="AK19" s="199"/>
      <c r="AL19" s="200"/>
      <c r="AM19" s="201"/>
      <c r="AN19" s="157" t="str">
        <f>IF(AND(AH19="",AL19=""),"",ROUNDDOWN(AH19*AL19%,0))</f>
        <v/>
      </c>
      <c r="AO19" s="158"/>
      <c r="AP19" s="158"/>
      <c r="AQ19" s="158"/>
      <c r="AR19" s="158"/>
      <c r="AS19" s="56"/>
      <c r="AV19" s="23"/>
      <c r="AW19" s="24"/>
      <c r="AY19" s="50" t="str">
        <f>AH19</f>
        <v/>
      </c>
      <c r="AZ19" s="49" t="e">
        <f>IF(AV18&lt;=#REF!,AH19,IF(AND(AV18&gt;=#REF!,AV18&lt;=#REF!),AH19*105/108,AH19))</f>
        <v>#REF!</v>
      </c>
      <c r="BA19" s="48"/>
      <c r="BB19" s="49" t="e">
        <f t="shared" ref="BB19" si="2">IF($AL19="賃金で算定",0,INT(AY19*$AL19/100))</f>
        <v>#VALUE!</v>
      </c>
      <c r="BC19" s="133" t="e">
        <f>IF(AY19=AZ19,BB19,AZ19*$AL19/100)</f>
        <v>#REF!</v>
      </c>
      <c r="BD19" s="113">
        <v>4</v>
      </c>
      <c r="BE19" s="134">
        <v>4</v>
      </c>
      <c r="BF19" s="94">
        <v>4</v>
      </c>
      <c r="BG19" s="105">
        <f t="shared" si="1"/>
        <v>142</v>
      </c>
      <c r="BH19" s="105">
        <f t="shared" si="1"/>
        <v>158</v>
      </c>
      <c r="BI19" s="95" t="str">
        <f ca="1">IF(COUNTA(INDIRECT(ADDRESS(BG19,2)):INDIRECT(ADDRESS(BH19,2)))&gt;0,COUNTA(INDIRECT(ADDRESS(BG19,2)):INDIRECT(ADDRESS(BH19,2))),"")</f>
        <v/>
      </c>
      <c r="BJ19" s="22"/>
      <c r="BL19" s="22" t="e">
        <f>IF(AY19=AZ19,0,1)</f>
        <v>#REF!</v>
      </c>
      <c r="BM19" s="22" t="e">
        <f>IF(BL19=1,AL19,"")</f>
        <v>#REF!</v>
      </c>
    </row>
    <row r="20" spans="2:74" ht="18" customHeight="1" x14ac:dyDescent="0.15">
      <c r="B20" s="183"/>
      <c r="C20" s="184"/>
      <c r="D20" s="184"/>
      <c r="E20" s="184"/>
      <c r="F20" s="184"/>
      <c r="G20" s="184"/>
      <c r="H20" s="184"/>
      <c r="I20" s="185"/>
      <c r="J20" s="183"/>
      <c r="K20" s="184"/>
      <c r="L20" s="184"/>
      <c r="M20" s="184"/>
      <c r="N20" s="189"/>
      <c r="O20" s="152"/>
      <c r="P20" s="74" t="s">
        <v>31</v>
      </c>
      <c r="Q20" s="150"/>
      <c r="R20" s="74" t="s">
        <v>1</v>
      </c>
      <c r="S20" s="148"/>
      <c r="T20" s="191" t="s">
        <v>108</v>
      </c>
      <c r="U20" s="191"/>
      <c r="V20" s="192"/>
      <c r="W20" s="193"/>
      <c r="X20" s="193"/>
      <c r="Y20" s="108"/>
      <c r="Z20" s="109"/>
      <c r="AA20" s="110"/>
      <c r="AB20" s="110"/>
      <c r="AC20" s="108"/>
      <c r="AD20" s="109"/>
      <c r="AE20" s="110"/>
      <c r="AF20" s="110"/>
      <c r="AG20" s="111"/>
      <c r="AH20" s="177"/>
      <c r="AI20" s="178"/>
      <c r="AJ20" s="178"/>
      <c r="AK20" s="179"/>
      <c r="AL20" s="136"/>
      <c r="AM20" s="137"/>
      <c r="AN20" s="177"/>
      <c r="AO20" s="178"/>
      <c r="AP20" s="178"/>
      <c r="AQ20" s="178"/>
      <c r="AR20" s="178"/>
      <c r="AS20" s="112"/>
      <c r="AV20" s="23" t="str">
        <f>IF(OR(O20="",Q20=""),"", IF(O20&lt;20,DATE(O20+118,Q20,IF(S20="",1,S20)),DATE(O20+88,Q20,IF(S20="",1,S20))))</f>
        <v/>
      </c>
      <c r="AW20" s="24" t="e">
        <f>IF(AV20&lt;=#REF!,"昔",IF(AV20&lt;=#REF!,"上",IF(AV20&lt;=#REF!,"中","下")))</f>
        <v>#REF!</v>
      </c>
      <c r="AX20" s="9" t="e">
        <f>IF(AV20&lt;=#REF!,5,IF(AV20&lt;=#REF!,7,IF(AV20&lt;=#REF!,9,11)))</f>
        <v>#REF!</v>
      </c>
      <c r="AY20" s="100"/>
      <c r="AZ20" s="101"/>
      <c r="BA20" s="102">
        <f t="shared" ref="BA20" si="3">AN20</f>
        <v>0</v>
      </c>
      <c r="BB20" s="101"/>
      <c r="BC20" s="101"/>
      <c r="BE20" s="114">
        <v>5</v>
      </c>
      <c r="BF20" s="94">
        <v>5</v>
      </c>
      <c r="BG20" s="105">
        <f t="shared" si="1"/>
        <v>183</v>
      </c>
      <c r="BH20" s="105">
        <f t="shared" si="1"/>
        <v>199</v>
      </c>
      <c r="BI20" s="95"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186"/>
      <c r="C21" s="187"/>
      <c r="D21" s="187"/>
      <c r="E21" s="187"/>
      <c r="F21" s="187"/>
      <c r="G21" s="187"/>
      <c r="H21" s="187"/>
      <c r="I21" s="188"/>
      <c r="J21" s="186"/>
      <c r="K21" s="187"/>
      <c r="L21" s="187"/>
      <c r="M21" s="187"/>
      <c r="N21" s="190"/>
      <c r="O21" s="153"/>
      <c r="P21" s="11" t="s">
        <v>0</v>
      </c>
      <c r="Q21" s="151"/>
      <c r="R21" s="11" t="s">
        <v>1</v>
      </c>
      <c r="S21" s="149"/>
      <c r="T21" s="194" t="s">
        <v>21</v>
      </c>
      <c r="U21" s="194"/>
      <c r="V21" s="195"/>
      <c r="W21" s="196"/>
      <c r="X21" s="196"/>
      <c r="Y21" s="197"/>
      <c r="Z21" s="195"/>
      <c r="AA21" s="196"/>
      <c r="AB21" s="196"/>
      <c r="AC21" s="196"/>
      <c r="AD21" s="195"/>
      <c r="AE21" s="196"/>
      <c r="AF21" s="196"/>
      <c r="AG21" s="197"/>
      <c r="AH21" s="198" t="str">
        <f>IF(AND(V21="",Z21="",AD21=""),"",V21+Z21-AD21)</f>
        <v/>
      </c>
      <c r="AI21" s="198"/>
      <c r="AJ21" s="198"/>
      <c r="AK21" s="199"/>
      <c r="AL21" s="200"/>
      <c r="AM21" s="201"/>
      <c r="AN21" s="157" t="str">
        <f>IF(AND(AH21="",AL21=""),"",ROUNDDOWN(AH21*AL21%,0))</f>
        <v/>
      </c>
      <c r="AO21" s="158"/>
      <c r="AP21" s="158"/>
      <c r="AQ21" s="158"/>
      <c r="AR21" s="158"/>
      <c r="AS21" s="56"/>
      <c r="AV21" s="23"/>
      <c r="AW21" s="24"/>
      <c r="AY21" s="50" t="str">
        <f>AH21</f>
        <v/>
      </c>
      <c r="AZ21" s="49" t="e">
        <f>IF(AV20&lt;=#REF!,AH21,IF(AND(AV20&gt;=#REF!,AV20&lt;=#REF!),AH21*105/108,AH21))</f>
        <v>#REF!</v>
      </c>
      <c r="BA21" s="48"/>
      <c r="BB21" s="49" t="e">
        <f t="shared" ref="BB21" si="4">IF($AL21="賃金で算定",0,INT(AY21*$AL21/100))</f>
        <v>#VALUE!</v>
      </c>
      <c r="BC21" s="49" t="e">
        <f>IF(AY21=AZ21,BB21,AZ21*$AL21/100)</f>
        <v>#REF!</v>
      </c>
      <c r="BE21" s="114">
        <v>6</v>
      </c>
      <c r="BF21" s="94">
        <v>6</v>
      </c>
      <c r="BG21" s="105">
        <f t="shared" si="1"/>
        <v>224</v>
      </c>
      <c r="BH21" s="105">
        <f t="shared" si="1"/>
        <v>240</v>
      </c>
      <c r="BI21" s="95" t="str">
        <f ca="1">IF(COUNTA(INDIRECT(ADDRESS(BG21,2)):INDIRECT(ADDRESS(BH21,2)))&gt;0,COUNTA(INDIRECT(ADDRESS(BG21,2)):INDIRECT(ADDRESS(BH21,2))),"")</f>
        <v/>
      </c>
      <c r="BJ21" s="22"/>
      <c r="BL21" s="22" t="e">
        <f>IF(AY21=AZ21,0,1)</f>
        <v>#REF!</v>
      </c>
      <c r="BM21" s="22" t="e">
        <f>IF(BL21=1,AL21,"")</f>
        <v>#REF!</v>
      </c>
    </row>
    <row r="22" spans="2:74" ht="18" customHeight="1" x14ac:dyDescent="0.15">
      <c r="B22" s="183"/>
      <c r="C22" s="184"/>
      <c r="D22" s="184"/>
      <c r="E22" s="184"/>
      <c r="F22" s="184"/>
      <c r="G22" s="184"/>
      <c r="H22" s="184"/>
      <c r="I22" s="185"/>
      <c r="J22" s="183"/>
      <c r="K22" s="184"/>
      <c r="L22" s="184"/>
      <c r="M22" s="184"/>
      <c r="N22" s="189"/>
      <c r="O22" s="152"/>
      <c r="P22" s="74" t="s">
        <v>31</v>
      </c>
      <c r="Q22" s="150"/>
      <c r="R22" s="74" t="s">
        <v>1</v>
      </c>
      <c r="S22" s="148"/>
      <c r="T22" s="191" t="s">
        <v>108</v>
      </c>
      <c r="U22" s="191"/>
      <c r="V22" s="192"/>
      <c r="W22" s="193"/>
      <c r="X22" s="193"/>
      <c r="Y22" s="21"/>
      <c r="Z22" s="115"/>
      <c r="AA22" s="54"/>
      <c r="AB22" s="54"/>
      <c r="AC22" s="21"/>
      <c r="AD22" s="115"/>
      <c r="AE22" s="54"/>
      <c r="AF22" s="54"/>
      <c r="AG22" s="116"/>
      <c r="AH22" s="177"/>
      <c r="AI22" s="178"/>
      <c r="AJ22" s="178"/>
      <c r="AK22" s="179"/>
      <c r="AL22" s="136"/>
      <c r="AM22" s="137"/>
      <c r="AN22" s="177"/>
      <c r="AO22" s="178"/>
      <c r="AP22" s="178"/>
      <c r="AQ22" s="178"/>
      <c r="AR22" s="178"/>
      <c r="AS22" s="112"/>
      <c r="AV22" s="23" t="str">
        <f>IF(OR(O22="",Q22=""),"", IF(O22&lt;20,DATE(O22+118,Q22,IF(S22="",1,S22)),DATE(O22+88,Q22,IF(S22="",1,S22))))</f>
        <v/>
      </c>
      <c r="AW22" s="24" t="e">
        <f>IF(AV22&lt;=#REF!,"昔",IF(AV22&lt;=#REF!,"上",IF(AV22&lt;=#REF!,"中","下")))</f>
        <v>#REF!</v>
      </c>
      <c r="AX22" s="9" t="e">
        <f>IF(AV22&lt;=#REF!,5,IF(AV22&lt;=#REF!,7,IF(AV22&lt;=#REF!,9,11)))</f>
        <v>#REF!</v>
      </c>
      <c r="AY22" s="100"/>
      <c r="AZ22" s="101"/>
      <c r="BA22" s="102">
        <f t="shared" ref="BA22" si="5">AN22</f>
        <v>0</v>
      </c>
      <c r="BB22" s="101"/>
      <c r="BC22" s="101"/>
      <c r="BE22" s="114">
        <v>7</v>
      </c>
      <c r="BF22" s="94">
        <v>7</v>
      </c>
      <c r="BG22" s="105">
        <f t="shared" si="1"/>
        <v>265</v>
      </c>
      <c r="BH22" s="105">
        <f t="shared" si="1"/>
        <v>281</v>
      </c>
      <c r="BI22" s="95"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186"/>
      <c r="C23" s="187"/>
      <c r="D23" s="187"/>
      <c r="E23" s="187"/>
      <c r="F23" s="187"/>
      <c r="G23" s="187"/>
      <c r="H23" s="187"/>
      <c r="I23" s="188"/>
      <c r="J23" s="186"/>
      <c r="K23" s="187"/>
      <c r="L23" s="187"/>
      <c r="M23" s="187"/>
      <c r="N23" s="190"/>
      <c r="O23" s="153"/>
      <c r="P23" s="11" t="s">
        <v>0</v>
      </c>
      <c r="Q23" s="151"/>
      <c r="R23" s="11" t="s">
        <v>1</v>
      </c>
      <c r="S23" s="149"/>
      <c r="T23" s="194" t="s">
        <v>21</v>
      </c>
      <c r="U23" s="194"/>
      <c r="V23" s="195"/>
      <c r="W23" s="196"/>
      <c r="X23" s="196"/>
      <c r="Y23" s="197"/>
      <c r="Z23" s="180"/>
      <c r="AA23" s="181"/>
      <c r="AB23" s="181"/>
      <c r="AC23" s="181"/>
      <c r="AD23" s="180"/>
      <c r="AE23" s="181"/>
      <c r="AF23" s="181"/>
      <c r="AG23" s="182"/>
      <c r="AH23" s="198" t="str">
        <f>IF(AND(V23="",Z23="",AD23=""),"",V23+Z23-AD23)</f>
        <v/>
      </c>
      <c r="AI23" s="198"/>
      <c r="AJ23" s="198"/>
      <c r="AK23" s="199"/>
      <c r="AL23" s="200"/>
      <c r="AM23" s="201"/>
      <c r="AN23" s="157" t="str">
        <f>IF(AND(AH23="",AL23=""),"",ROUNDDOWN(AH23*AL23%,0))</f>
        <v/>
      </c>
      <c r="AO23" s="158"/>
      <c r="AP23" s="158"/>
      <c r="AQ23" s="158"/>
      <c r="AR23" s="158"/>
      <c r="AS23" s="56"/>
      <c r="AV23" s="23"/>
      <c r="AW23" s="24"/>
      <c r="AY23" s="50" t="str">
        <f>AH23</f>
        <v/>
      </c>
      <c r="AZ23" s="49" t="e">
        <f>IF(AV22&lt;=#REF!,AH23,IF(AND(AV22&gt;=#REF!,AV22&lt;=#REF!),AH23*105/108,AH23))</f>
        <v>#REF!</v>
      </c>
      <c r="BA23" s="48"/>
      <c r="BB23" s="49" t="e">
        <f t="shared" ref="BB23" si="6">IF($AL23="賃金で算定",0,INT(AY23*$AL23/100))</f>
        <v>#VALUE!</v>
      </c>
      <c r="BC23" s="49" t="e">
        <f>IF(AY23=AZ23,BB23,AZ23*$AL23/100)</f>
        <v>#REF!</v>
      </c>
      <c r="BE23" s="114">
        <v>8</v>
      </c>
      <c r="BF23" s="94">
        <v>8</v>
      </c>
      <c r="BG23" s="105">
        <f t="shared" si="1"/>
        <v>306</v>
      </c>
      <c r="BH23" s="105">
        <f t="shared" si="1"/>
        <v>322</v>
      </c>
      <c r="BI23" s="95" t="str">
        <f ca="1">IF(COUNTA(INDIRECT(ADDRESS(BG23,2)):INDIRECT(ADDRESS(BH23,2)))&gt;0,COUNTA(INDIRECT(ADDRESS(BG23,2)):INDIRECT(ADDRESS(BH23,2))),"")</f>
        <v/>
      </c>
      <c r="BJ23" s="22"/>
      <c r="BL23" s="22" t="e">
        <f>IF(AY23=AZ23,0,1)</f>
        <v>#REF!</v>
      </c>
      <c r="BM23" s="22" t="e">
        <f>IF(BL23=1,AL23,"")</f>
        <v>#REF!</v>
      </c>
    </row>
    <row r="24" spans="2:74" ht="18" customHeight="1" x14ac:dyDescent="0.15">
      <c r="B24" s="183"/>
      <c r="C24" s="184"/>
      <c r="D24" s="184"/>
      <c r="E24" s="184"/>
      <c r="F24" s="184"/>
      <c r="G24" s="184"/>
      <c r="H24" s="184"/>
      <c r="I24" s="185"/>
      <c r="J24" s="183"/>
      <c r="K24" s="184"/>
      <c r="L24" s="184"/>
      <c r="M24" s="184"/>
      <c r="N24" s="189"/>
      <c r="O24" s="152"/>
      <c r="P24" s="74" t="s">
        <v>31</v>
      </c>
      <c r="Q24" s="150"/>
      <c r="R24" s="74" t="s">
        <v>1</v>
      </c>
      <c r="S24" s="148"/>
      <c r="T24" s="191" t="s">
        <v>108</v>
      </c>
      <c r="U24" s="191"/>
      <c r="V24" s="192"/>
      <c r="W24" s="193"/>
      <c r="X24" s="193"/>
      <c r="Y24" s="108"/>
      <c r="Z24" s="109"/>
      <c r="AA24" s="110"/>
      <c r="AB24" s="110"/>
      <c r="AC24" s="108"/>
      <c r="AD24" s="109"/>
      <c r="AE24" s="110"/>
      <c r="AF24" s="110"/>
      <c r="AG24" s="111"/>
      <c r="AH24" s="177"/>
      <c r="AI24" s="178"/>
      <c r="AJ24" s="178"/>
      <c r="AK24" s="179"/>
      <c r="AL24" s="136"/>
      <c r="AM24" s="137"/>
      <c r="AN24" s="177"/>
      <c r="AO24" s="178"/>
      <c r="AP24" s="178"/>
      <c r="AQ24" s="178"/>
      <c r="AR24" s="178"/>
      <c r="AS24" s="112"/>
      <c r="AV24" s="23" t="str">
        <f>IF(OR(O24="",Q24=""),"", IF(O24&lt;20,DATE(O24+118,Q24,IF(S24="",1,S24)),DATE(O24+88,Q24,IF(S24="",1,S24))))</f>
        <v/>
      </c>
      <c r="AW24" s="24" t="e">
        <f>IF(AV24&lt;=#REF!,"昔",IF(AV24&lt;=#REF!,"上",IF(AV24&lt;=#REF!,"中","下")))</f>
        <v>#REF!</v>
      </c>
      <c r="AX24" s="9" t="e">
        <f>IF(AV24&lt;=#REF!,5,IF(AV24&lt;=#REF!,7,IF(AV24&lt;=#REF!,9,11)))</f>
        <v>#REF!</v>
      </c>
      <c r="AY24" s="100"/>
      <c r="AZ24" s="101"/>
      <c r="BA24" s="102">
        <f t="shared" ref="BA24" si="7">AN24</f>
        <v>0</v>
      </c>
      <c r="BB24" s="101"/>
      <c r="BC24" s="101"/>
      <c r="BE24" s="114">
        <v>9</v>
      </c>
      <c r="BF24" s="94">
        <v>9</v>
      </c>
      <c r="BG24" s="105">
        <f t="shared" si="1"/>
        <v>347</v>
      </c>
      <c r="BH24" s="105">
        <f t="shared" si="1"/>
        <v>363</v>
      </c>
      <c r="BI24" s="95"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186"/>
      <c r="C25" s="187"/>
      <c r="D25" s="187"/>
      <c r="E25" s="187"/>
      <c r="F25" s="187"/>
      <c r="G25" s="187"/>
      <c r="H25" s="187"/>
      <c r="I25" s="188"/>
      <c r="J25" s="186"/>
      <c r="K25" s="187"/>
      <c r="L25" s="187"/>
      <c r="M25" s="187"/>
      <c r="N25" s="190"/>
      <c r="O25" s="153"/>
      <c r="P25" s="11" t="s">
        <v>0</v>
      </c>
      <c r="Q25" s="151"/>
      <c r="R25" s="11" t="s">
        <v>1</v>
      </c>
      <c r="S25" s="149"/>
      <c r="T25" s="194" t="s">
        <v>21</v>
      </c>
      <c r="U25" s="194"/>
      <c r="V25" s="195"/>
      <c r="W25" s="196"/>
      <c r="X25" s="196"/>
      <c r="Y25" s="197"/>
      <c r="Z25" s="195"/>
      <c r="AA25" s="196"/>
      <c r="AB25" s="196"/>
      <c r="AC25" s="196"/>
      <c r="AD25" s="180"/>
      <c r="AE25" s="181"/>
      <c r="AF25" s="181"/>
      <c r="AG25" s="182"/>
      <c r="AH25" s="198" t="str">
        <f>IF(AND(V25="",Z25="",AD25=""),"",V25+Z25-AD25)</f>
        <v/>
      </c>
      <c r="AI25" s="198"/>
      <c r="AJ25" s="198"/>
      <c r="AK25" s="199"/>
      <c r="AL25" s="200"/>
      <c r="AM25" s="201"/>
      <c r="AN25" s="157" t="str">
        <f>IF(AND(AH25="",AL25=""),"",ROUNDDOWN(AH25*AL25%,0))</f>
        <v/>
      </c>
      <c r="AO25" s="158"/>
      <c r="AP25" s="158"/>
      <c r="AQ25" s="158"/>
      <c r="AR25" s="158"/>
      <c r="AS25" s="56"/>
      <c r="AV25" s="24"/>
      <c r="AW25" s="24"/>
      <c r="AY25" s="50" t="str">
        <f>AH25</f>
        <v/>
      </c>
      <c r="AZ25" s="49" t="e">
        <f>IF(AV24&lt;=#REF!,AH25,IF(AND(AV24&gt;=#REF!,AV24&lt;=#REF!),AH25*105/108,AH25))</f>
        <v>#REF!</v>
      </c>
      <c r="BA25" s="48"/>
      <c r="BB25" s="49" t="e">
        <f t="shared" ref="BB25" si="8">IF($AL25="賃金で算定",0,INT(AY25*$AL25/100))</f>
        <v>#VALUE!</v>
      </c>
      <c r="BC25" s="49" t="e">
        <f>IF(AY25=AZ25,BB25,AZ25*$AL25/100)</f>
        <v>#REF!</v>
      </c>
      <c r="BE25" s="114">
        <v>10</v>
      </c>
      <c r="BF25" s="94">
        <v>10</v>
      </c>
      <c r="BG25" s="105">
        <f t="shared" si="1"/>
        <v>388</v>
      </c>
      <c r="BH25" s="105">
        <f t="shared" si="1"/>
        <v>404</v>
      </c>
      <c r="BI25" s="95" t="str">
        <f ca="1">IF(COUNTA(INDIRECT(ADDRESS(BG25,2)):INDIRECT(ADDRESS(BH25,2)))&gt;0,COUNTA(INDIRECT(ADDRESS(BG25,2)):INDIRECT(ADDRESS(BH25,2))),"")</f>
        <v/>
      </c>
      <c r="BJ25" s="22"/>
      <c r="BL25" s="22" t="e">
        <f>IF(AY25=AZ25,0,1)</f>
        <v>#REF!</v>
      </c>
      <c r="BM25" s="22" t="e">
        <f>IF(BL25=1,AL25,"")</f>
        <v>#REF!</v>
      </c>
    </row>
    <row r="26" spans="2:74" ht="18" customHeight="1" x14ac:dyDescent="0.15">
      <c r="B26" s="159" t="s">
        <v>81</v>
      </c>
      <c r="C26" s="160"/>
      <c r="D26" s="160"/>
      <c r="E26" s="161"/>
      <c r="F26" s="168"/>
      <c r="G26" s="169"/>
      <c r="H26" s="169"/>
      <c r="I26" s="169"/>
      <c r="J26" s="169"/>
      <c r="K26" s="169"/>
      <c r="L26" s="169"/>
      <c r="M26" s="169"/>
      <c r="N26" s="170"/>
      <c r="O26" s="159" t="s">
        <v>71</v>
      </c>
      <c r="P26" s="160"/>
      <c r="Q26" s="160"/>
      <c r="R26" s="160"/>
      <c r="S26" s="160"/>
      <c r="T26" s="160"/>
      <c r="U26" s="161"/>
      <c r="V26" s="177"/>
      <c r="W26" s="178"/>
      <c r="X26" s="178"/>
      <c r="Y26" s="179"/>
      <c r="Z26" s="138"/>
      <c r="AA26" s="139"/>
      <c r="AB26" s="139"/>
      <c r="AC26" s="140"/>
      <c r="AD26" s="138"/>
      <c r="AE26" s="139"/>
      <c r="AF26" s="139"/>
      <c r="AG26" s="140"/>
      <c r="AH26" s="177"/>
      <c r="AI26" s="178"/>
      <c r="AJ26" s="178"/>
      <c r="AK26" s="179"/>
      <c r="AL26" s="138"/>
      <c r="AM26" s="141"/>
      <c r="AN26" s="177"/>
      <c r="AO26" s="178"/>
      <c r="AP26" s="178"/>
      <c r="AQ26" s="178"/>
      <c r="AR26" s="178"/>
      <c r="AS26" s="142"/>
      <c r="AV26" s="22"/>
      <c r="AW26" s="22"/>
      <c r="AY26" s="100"/>
      <c r="AZ26" s="117"/>
      <c r="BA26" s="118">
        <f>BA16+BA18+BA20+BA22+BA24</f>
        <v>0</v>
      </c>
      <c r="BB26" s="102" t="e">
        <f>BB17+BB19+BB21+BB23+BB25</f>
        <v>#VALUE!</v>
      </c>
      <c r="BC26" s="102">
        <f>SUMIF(BL17:BL25,0,BC17:BC25)+ROUNDDOWN(ROUNDDOWN(BL26*105/108,0)*BM26/100,0)</f>
        <v>0</v>
      </c>
      <c r="BE26" s="114">
        <v>11</v>
      </c>
      <c r="BF26" s="94">
        <v>11</v>
      </c>
      <c r="BG26" s="105">
        <f t="shared" si="1"/>
        <v>429</v>
      </c>
      <c r="BH26" s="105">
        <f t="shared" si="1"/>
        <v>445</v>
      </c>
      <c r="BI26" s="95"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162"/>
      <c r="C27" s="163"/>
      <c r="D27" s="163"/>
      <c r="E27" s="164"/>
      <c r="F27" s="171"/>
      <c r="G27" s="172"/>
      <c r="H27" s="172"/>
      <c r="I27" s="172"/>
      <c r="J27" s="172"/>
      <c r="K27" s="172"/>
      <c r="L27" s="172"/>
      <c r="M27" s="172"/>
      <c r="N27" s="173"/>
      <c r="O27" s="162"/>
      <c r="P27" s="163"/>
      <c r="Q27" s="163"/>
      <c r="R27" s="163"/>
      <c r="S27" s="163"/>
      <c r="T27" s="163"/>
      <c r="U27" s="164"/>
      <c r="V27" s="180"/>
      <c r="W27" s="308"/>
      <c r="X27" s="308"/>
      <c r="Y27" s="309"/>
      <c r="Z27" s="180"/>
      <c r="AA27" s="310"/>
      <c r="AB27" s="310"/>
      <c r="AC27" s="311"/>
      <c r="AD27" s="180"/>
      <c r="AE27" s="310"/>
      <c r="AF27" s="310"/>
      <c r="AG27" s="311"/>
      <c r="AH27" s="180"/>
      <c r="AI27" s="181"/>
      <c r="AJ27" s="181"/>
      <c r="AK27" s="181"/>
      <c r="AL27" s="143"/>
      <c r="AM27" s="144"/>
      <c r="AN27" s="180"/>
      <c r="AO27" s="308"/>
      <c r="AP27" s="308"/>
      <c r="AQ27" s="308"/>
      <c r="AR27" s="308"/>
      <c r="AS27" s="145"/>
      <c r="AV27" s="22"/>
      <c r="AW27" s="22"/>
      <c r="AY27" s="119" t="e">
        <f>AY17+AY19+AY21+AY23+AY25</f>
        <v>#VALUE!</v>
      </c>
      <c r="AZ27" s="120"/>
      <c r="BA27" s="120"/>
      <c r="BB27" s="121" t="e">
        <f>BB26</f>
        <v>#VALUE!</v>
      </c>
      <c r="BC27" s="122"/>
      <c r="BE27" s="123">
        <v>12</v>
      </c>
      <c r="BF27" s="94">
        <v>12</v>
      </c>
      <c r="BG27" s="105">
        <f>BG26+$BJ$14</f>
        <v>470</v>
      </c>
      <c r="BH27" s="105">
        <f>BH26+$BJ$14</f>
        <v>486</v>
      </c>
      <c r="BI27" s="95" t="str">
        <f ca="1">IF(COUNTA(INDIRECT(ADDRESS(BG27,2)):INDIRECT(ADDRESS(BH27,2)))&gt;0,COUNTA(INDIRECT(ADDRESS(BG27,2)):INDIRECT(ADDRESS(BH27,2))),"")</f>
        <v/>
      </c>
      <c r="BJ27" s="22"/>
    </row>
    <row r="28" spans="2:74" ht="18" customHeight="1" x14ac:dyDescent="0.15">
      <c r="B28" s="165"/>
      <c r="C28" s="166"/>
      <c r="D28" s="166"/>
      <c r="E28" s="167"/>
      <c r="F28" s="174"/>
      <c r="G28" s="175"/>
      <c r="H28" s="175"/>
      <c r="I28" s="175"/>
      <c r="J28" s="175"/>
      <c r="K28" s="175"/>
      <c r="L28" s="175"/>
      <c r="M28" s="175"/>
      <c r="N28" s="176"/>
      <c r="O28" s="165"/>
      <c r="P28" s="166"/>
      <c r="Q28" s="166"/>
      <c r="R28" s="166"/>
      <c r="S28" s="166"/>
      <c r="T28" s="166"/>
      <c r="U28" s="167"/>
      <c r="V28" s="157" t="str">
        <f>IF(AND(V17="",V19="",V21="",V23="",V25=""),"",V17+V19+V21+V23+V25)</f>
        <v/>
      </c>
      <c r="W28" s="158"/>
      <c r="X28" s="158"/>
      <c r="Y28" s="158"/>
      <c r="Z28" s="157" t="str">
        <f>IF(AND(Z17="",Z19="",Z21="",Z23="",Z25=""),"",Z17+Z19+Z21+Z23+Z25)</f>
        <v/>
      </c>
      <c r="AA28" s="158"/>
      <c r="AB28" s="158"/>
      <c r="AC28" s="158"/>
      <c r="AD28" s="157" t="str">
        <f>IF(AND(AD17="",AD19="",AD21="",AD23="",AD25=""),"",AD17+AD19+AD21+AD23+AD25)</f>
        <v/>
      </c>
      <c r="AE28" s="158"/>
      <c r="AF28" s="158"/>
      <c r="AG28" s="158"/>
      <c r="AH28" s="154" t="str">
        <f>IF(SUM(AH17,AH19,AH21,AH23,AH25)=0,"",SUM(AH17,AH19,AH21,AH23,AH25))</f>
        <v/>
      </c>
      <c r="AI28" s="155"/>
      <c r="AJ28" s="155"/>
      <c r="AK28" s="156"/>
      <c r="AL28" s="146"/>
      <c r="AM28" s="147"/>
      <c r="AN28" s="157" t="str">
        <f>IF(SUM(AN17,AN19,AN21,AN23,AN25)=0,"",SUM(AN17,AN19,AN21,AN23,AN25))</f>
        <v/>
      </c>
      <c r="AO28" s="158"/>
      <c r="AP28" s="158"/>
      <c r="AQ28" s="158"/>
      <c r="AR28" s="158"/>
      <c r="AS28" s="147"/>
      <c r="AU28" s="37"/>
      <c r="AV28" s="22"/>
      <c r="AW28" s="22"/>
      <c r="AY28" s="52"/>
      <c r="AZ28" s="53" t="e">
        <f>IF(AZ17+AZ19+AZ21+AZ23+AZ25=AY27,0,ROUNDDOWN(AZ17+AZ19+AZ21+AZ23+AZ25,0))</f>
        <v>#REF!</v>
      </c>
      <c r="BA28" s="51"/>
      <c r="BB28" s="51"/>
      <c r="BC28" s="53" t="e">
        <f>IF(BC26=BB27,0,BC26)</f>
        <v>#VALUE!</v>
      </c>
      <c r="BF28" s="94">
        <v>13</v>
      </c>
      <c r="BG28" s="105">
        <f t="shared" si="1"/>
        <v>511</v>
      </c>
      <c r="BH28" s="105">
        <f t="shared" si="1"/>
        <v>527</v>
      </c>
      <c r="BI28" s="95"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305">
        <f>IF(AN26=0,0,AN26+IF(AN28=0,AN27,AN28))</f>
        <v>0</v>
      </c>
      <c r="AO29" s="305"/>
      <c r="AP29" s="305"/>
      <c r="AQ29" s="305"/>
      <c r="AR29" s="305"/>
      <c r="BF29" s="94">
        <v>14</v>
      </c>
      <c r="BG29" s="105">
        <f t="shared" si="1"/>
        <v>552</v>
      </c>
      <c r="BH29" s="105">
        <f t="shared" si="1"/>
        <v>568</v>
      </c>
      <c r="BI29" s="95" t="str">
        <f ca="1">IF(COUNTA(INDIRECT(ADDRESS(BG29,2)):INDIRECT(ADDRESS(BH29,2)))&gt;0,COUNTA(INDIRECT(ADDRESS(BG29,2)):INDIRECT(ADDRESS(BH29,2))),"")</f>
        <v/>
      </c>
      <c r="BJ29" s="22"/>
    </row>
    <row r="30" spans="2:74" ht="15" customHeight="1" x14ac:dyDescent="0.15">
      <c r="AG30" s="9"/>
      <c r="AI30" s="10" t="s">
        <v>83</v>
      </c>
      <c r="AJ30" s="306"/>
      <c r="AK30" s="306"/>
      <c r="AL30" s="306"/>
      <c r="AM30" s="194" t="s">
        <v>45</v>
      </c>
      <c r="AN30" s="194"/>
      <c r="AO30" s="307"/>
      <c r="AP30" s="307"/>
      <c r="AQ30" s="307"/>
      <c r="AR30" s="307"/>
      <c r="AS30" s="11" t="s">
        <v>75</v>
      </c>
      <c r="AV30" s="23"/>
      <c r="BF30" s="94">
        <v>15</v>
      </c>
      <c r="BG30" s="105">
        <f t="shared" si="1"/>
        <v>593</v>
      </c>
      <c r="BH30" s="105">
        <f t="shared" si="1"/>
        <v>609</v>
      </c>
      <c r="BI30" s="95" t="str">
        <f ca="1">IF(COUNTA(INDIRECT(ADDRESS(BG30,2)):INDIRECT(ADDRESS(BH30,2)))&gt;0,COUNTA(INDIRECT(ADDRESS(BG30,2)):INDIRECT(ADDRESS(BH30,2))),"")</f>
        <v/>
      </c>
      <c r="BJ30" s="22"/>
    </row>
    <row r="31" spans="2:74" ht="15" customHeight="1" x14ac:dyDescent="0.15">
      <c r="D31" s="219" t="s">
        <v>122</v>
      </c>
      <c r="E31" s="219"/>
      <c r="F31" s="12" t="s">
        <v>0</v>
      </c>
      <c r="G31" s="219"/>
      <c r="H31" s="219"/>
      <c r="I31" s="12" t="s">
        <v>1</v>
      </c>
      <c r="J31" s="219"/>
      <c r="K31" s="219"/>
      <c r="L31" s="12" t="s">
        <v>23</v>
      </c>
      <c r="AG31" s="13"/>
      <c r="AI31" s="10" t="s">
        <v>99</v>
      </c>
      <c r="AJ31" s="307"/>
      <c r="AK31" s="307"/>
      <c r="AL31" s="11" t="s">
        <v>45</v>
      </c>
      <c r="AM31" s="307"/>
      <c r="AN31" s="307"/>
      <c r="AO31" s="11" t="s">
        <v>74</v>
      </c>
      <c r="AP31" s="307"/>
      <c r="AQ31" s="307"/>
      <c r="AR31" s="307"/>
      <c r="AS31" s="11" t="s">
        <v>75</v>
      </c>
      <c r="BF31" s="94">
        <v>16</v>
      </c>
      <c r="BG31" s="105">
        <f t="shared" si="1"/>
        <v>634</v>
      </c>
      <c r="BH31" s="105">
        <f t="shared" si="1"/>
        <v>650</v>
      </c>
      <c r="BI31" s="95" t="str">
        <f ca="1">IF(COUNTA(INDIRECT(ADDRESS(BG31,2)):INDIRECT(ADDRESS(BH31,2)))&gt;0,COUNTA(INDIRECT(ADDRESS(BG31,2)):INDIRECT(ADDRESS(BH31,2))),"")</f>
        <v/>
      </c>
      <c r="BJ31" s="22"/>
    </row>
    <row r="32" spans="2:74" ht="18" customHeight="1" x14ac:dyDescent="0.15">
      <c r="D32" s="9"/>
      <c r="E32" s="9"/>
      <c r="F32" s="9"/>
      <c r="G32" s="9"/>
      <c r="AA32" s="303" t="s">
        <v>24</v>
      </c>
      <c r="AB32" s="303"/>
      <c r="AC32" s="345" t="s">
        <v>114</v>
      </c>
      <c r="AD32" s="345"/>
      <c r="AE32" s="345"/>
      <c r="AF32" s="345"/>
      <c r="AG32" s="345"/>
      <c r="AH32" s="345"/>
      <c r="AI32" s="345"/>
      <c r="AJ32" s="345"/>
      <c r="AK32" s="345"/>
      <c r="AL32" s="345"/>
      <c r="AM32" s="345"/>
      <c r="AN32" s="345"/>
      <c r="AO32" s="345"/>
      <c r="AP32" s="345"/>
      <c r="AQ32" s="345"/>
      <c r="AR32" s="345"/>
      <c r="AS32" s="345"/>
      <c r="BF32" s="94">
        <v>17</v>
      </c>
      <c r="BG32" s="105">
        <f t="shared" si="1"/>
        <v>675</v>
      </c>
      <c r="BH32" s="105">
        <f t="shared" si="1"/>
        <v>691</v>
      </c>
      <c r="BI32" s="95" t="str">
        <f ca="1">IF(COUNTA(INDIRECT(ADDRESS(BG32,2)):INDIRECT(ADDRESS(BH32,2)))&gt;0,COUNTA(INDIRECT(ADDRESS(BG32,2)):INDIRECT(ADDRESS(BH32,2))),"")</f>
        <v/>
      </c>
      <c r="BJ32" s="22"/>
    </row>
    <row r="33" spans="2:62" ht="15" customHeight="1" x14ac:dyDescent="0.15">
      <c r="D33" s="9"/>
      <c r="E33" s="9"/>
      <c r="F33" s="9"/>
      <c r="G33" s="9"/>
      <c r="H33" s="3"/>
      <c r="X33" s="346" t="s">
        <v>25</v>
      </c>
      <c r="Y33" s="346"/>
      <c r="Z33" s="346"/>
      <c r="AA33" s="2"/>
      <c r="AB33" s="2"/>
      <c r="AC33" s="347"/>
      <c r="AD33" s="347"/>
      <c r="AE33" s="347"/>
      <c r="AF33" s="347"/>
      <c r="AG33" s="347"/>
      <c r="AH33" s="347"/>
      <c r="AI33" s="347"/>
      <c r="AJ33" s="347"/>
      <c r="AK33" s="347"/>
      <c r="AL33" s="347"/>
      <c r="AM33" s="347"/>
      <c r="AN33" s="347"/>
      <c r="AS33" s="14"/>
      <c r="BF33" s="94">
        <v>18</v>
      </c>
      <c r="BG33" s="105">
        <f t="shared" si="1"/>
        <v>716</v>
      </c>
      <c r="BH33" s="105">
        <f t="shared" si="1"/>
        <v>732</v>
      </c>
      <c r="BI33" s="95" t="str">
        <f ca="1">IF(COUNTA(INDIRECT(ADDRESS(BG33,2)):INDIRECT(ADDRESS(BH33,2)))&gt;0,COUNTA(INDIRECT(ADDRESS(BG33,2)):INDIRECT(ADDRESS(BH33,2))),"")</f>
        <v/>
      </c>
      <c r="BJ33" s="22"/>
    </row>
    <row r="34" spans="2:62" ht="15" customHeight="1" x14ac:dyDescent="0.15">
      <c r="D34" s="219" t="s">
        <v>113</v>
      </c>
      <c r="E34" s="219"/>
      <c r="F34" s="219"/>
      <c r="G34" s="219"/>
      <c r="H34" s="12" t="s">
        <v>26</v>
      </c>
      <c r="I34" s="12"/>
      <c r="J34" s="12"/>
      <c r="K34" s="12"/>
      <c r="L34" s="12"/>
      <c r="M34" s="12"/>
      <c r="N34" s="12"/>
      <c r="O34" s="12"/>
      <c r="P34" s="12"/>
      <c r="Q34" s="12"/>
      <c r="R34" s="15"/>
      <c r="S34" s="12"/>
      <c r="Y34" s="9"/>
      <c r="Z34" s="9"/>
      <c r="AA34" s="303" t="s">
        <v>27</v>
      </c>
      <c r="AB34" s="303"/>
      <c r="AC34" s="304"/>
      <c r="AD34" s="304"/>
      <c r="AE34" s="304"/>
      <c r="AF34" s="304"/>
      <c r="AG34" s="304"/>
      <c r="AH34" s="304"/>
      <c r="AI34" s="304"/>
      <c r="AJ34" s="304"/>
      <c r="AK34" s="304"/>
      <c r="AL34" s="304"/>
      <c r="AM34" s="304"/>
      <c r="AN34" s="304"/>
      <c r="AO34" s="32"/>
      <c r="AP34" s="32"/>
      <c r="AQ34" s="32"/>
      <c r="AR34" s="32"/>
      <c r="AS34" s="55"/>
      <c r="BF34" s="94">
        <v>19</v>
      </c>
      <c r="BG34" s="105">
        <f t="shared" ref="BG34:BH45" si="9">BG33+$BJ$14</f>
        <v>757</v>
      </c>
      <c r="BH34" s="105">
        <f t="shared" si="9"/>
        <v>773</v>
      </c>
      <c r="BI34" s="95" t="str">
        <f ca="1">IF(COUNTA(INDIRECT(ADDRESS(BG34,2)):INDIRECT(ADDRESS(BH34,2)))&gt;0,COUNTA(INDIRECT(ADDRESS(BG34,2)):INDIRECT(ADDRESS(BH34,2))),"")</f>
        <v/>
      </c>
      <c r="BJ34" s="22"/>
    </row>
    <row r="35" spans="2:62" ht="15" customHeight="1" x14ac:dyDescent="0.15">
      <c r="AC35" s="2"/>
      <c r="AD35" s="3" t="s">
        <v>86</v>
      </c>
      <c r="BF35" s="94">
        <v>20</v>
      </c>
      <c r="BG35" s="105">
        <f t="shared" si="9"/>
        <v>798</v>
      </c>
      <c r="BH35" s="105">
        <f t="shared" si="9"/>
        <v>814</v>
      </c>
      <c r="BI35" s="95"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48" t="s">
        <v>29</v>
      </c>
      <c r="AB36" s="349"/>
      <c r="AC36" s="354" t="s">
        <v>87</v>
      </c>
      <c r="AD36" s="355"/>
      <c r="AE36" s="355"/>
      <c r="AF36" s="355"/>
      <c r="AG36" s="355"/>
      <c r="AH36" s="356"/>
      <c r="AI36" s="17"/>
      <c r="AJ36" s="360" t="s">
        <v>100</v>
      </c>
      <c r="AK36" s="360"/>
      <c r="AL36" s="360"/>
      <c r="AM36" s="360"/>
      <c r="AN36" s="360"/>
      <c r="AO36" s="20"/>
      <c r="AP36" s="362" t="s">
        <v>89</v>
      </c>
      <c r="AQ36" s="363"/>
      <c r="AR36" s="363"/>
      <c r="AS36" s="364"/>
      <c r="BF36" s="94">
        <v>21</v>
      </c>
      <c r="BG36" s="105">
        <f t="shared" si="9"/>
        <v>839</v>
      </c>
      <c r="BH36" s="105">
        <f t="shared" si="9"/>
        <v>855</v>
      </c>
      <c r="BI36" s="95" t="str">
        <f ca="1">IF(COUNTA(INDIRECT(ADDRESS(BG36,2)):INDIRECT(ADDRESS(BH36,2)))&gt;0,COUNTA(INDIRECT(ADDRESS(BG36,2)):INDIRECT(ADDRESS(BH36,2))),"")</f>
        <v/>
      </c>
      <c r="BJ36" s="22"/>
    </row>
    <row r="37" spans="2:62"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0"/>
      <c r="AB37" s="351"/>
      <c r="AC37" s="357"/>
      <c r="AD37" s="358"/>
      <c r="AE37" s="358"/>
      <c r="AF37" s="358"/>
      <c r="AG37" s="358"/>
      <c r="AH37" s="359"/>
      <c r="AI37" s="3"/>
      <c r="AJ37" s="361"/>
      <c r="AK37" s="361"/>
      <c r="AL37" s="361"/>
      <c r="AM37" s="361"/>
      <c r="AN37" s="361"/>
      <c r="AO37" s="19"/>
      <c r="AP37" s="365"/>
      <c r="AQ37" s="366"/>
      <c r="AR37" s="366"/>
      <c r="AS37" s="367"/>
      <c r="BF37" s="94">
        <v>22</v>
      </c>
      <c r="BG37" s="105">
        <f t="shared" si="9"/>
        <v>880</v>
      </c>
      <c r="BH37" s="105">
        <f t="shared" si="9"/>
        <v>896</v>
      </c>
      <c r="BI37" s="95" t="str">
        <f ca="1">IF(COUNTA(INDIRECT(ADDRESS(BG37,2)):INDIRECT(ADDRESS(BH37,2)))&gt;0,COUNTA(INDIRECT(ADDRESS(BG37,2)):INDIRECT(ADDRESS(BH37,2))),"")</f>
        <v/>
      </c>
      <c r="BJ37" s="22"/>
    </row>
    <row r="38" spans="2:62" ht="16.149999999999999" customHeight="1" x14ac:dyDescent="0.15">
      <c r="D38" s="16" t="s">
        <v>101</v>
      </c>
      <c r="E38" s="16"/>
      <c r="F38" s="2"/>
      <c r="G38" s="2"/>
      <c r="H38" s="2"/>
      <c r="I38" s="2"/>
      <c r="J38" s="2"/>
      <c r="K38" s="2"/>
      <c r="L38" s="2"/>
      <c r="M38" s="2"/>
      <c r="N38" s="2"/>
      <c r="O38" s="2"/>
      <c r="P38" s="2"/>
      <c r="Q38" s="2"/>
      <c r="R38" s="2"/>
      <c r="S38" s="2"/>
      <c r="T38" s="2"/>
      <c r="U38" s="2"/>
      <c r="V38" s="2"/>
      <c r="W38" s="2"/>
      <c r="X38" s="2"/>
      <c r="AA38" s="350"/>
      <c r="AB38" s="351"/>
      <c r="AC38" s="278"/>
      <c r="AD38" s="279"/>
      <c r="AE38" s="279"/>
      <c r="AF38" s="279"/>
      <c r="AG38" s="279"/>
      <c r="AH38" s="280"/>
      <c r="AI38" s="284"/>
      <c r="AJ38" s="285"/>
      <c r="AK38" s="285"/>
      <c r="AL38" s="285"/>
      <c r="AM38" s="285"/>
      <c r="AN38" s="285"/>
      <c r="AO38" s="286"/>
      <c r="AP38" s="272"/>
      <c r="AQ38" s="273"/>
      <c r="AR38" s="273"/>
      <c r="AS38" s="274"/>
      <c r="BF38" s="94">
        <v>23</v>
      </c>
      <c r="BG38" s="105">
        <f t="shared" si="9"/>
        <v>921</v>
      </c>
      <c r="BH38" s="105">
        <f t="shared" si="9"/>
        <v>937</v>
      </c>
      <c r="BI38" s="95"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352"/>
      <c r="AB39" s="353"/>
      <c r="AC39" s="281"/>
      <c r="AD39" s="282"/>
      <c r="AE39" s="282"/>
      <c r="AF39" s="282"/>
      <c r="AG39" s="282"/>
      <c r="AH39" s="283"/>
      <c r="AI39" s="287"/>
      <c r="AJ39" s="288"/>
      <c r="AK39" s="288"/>
      <c r="AL39" s="288"/>
      <c r="AM39" s="288"/>
      <c r="AN39" s="288"/>
      <c r="AO39" s="289"/>
      <c r="AP39" s="275"/>
      <c r="AQ39" s="276"/>
      <c r="AR39" s="276"/>
      <c r="AS39" s="277"/>
      <c r="BF39" s="94">
        <v>24</v>
      </c>
      <c r="BG39" s="105">
        <f t="shared" si="9"/>
        <v>962</v>
      </c>
      <c r="BH39" s="105">
        <f t="shared" si="9"/>
        <v>978</v>
      </c>
      <c r="BI39" s="95"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c r="BF40" s="94">
        <v>25</v>
      </c>
      <c r="BG40" s="105">
        <f t="shared" si="9"/>
        <v>1003</v>
      </c>
      <c r="BH40" s="105">
        <f t="shared" si="9"/>
        <v>1019</v>
      </c>
      <c r="BI40" s="95" t="str">
        <f ca="1">IF(COUNTA(INDIRECT(ADDRESS(BG40,2)):INDIRECT(ADDRESS(BH40,2)))&gt;0,COUNTA(INDIRECT(ADDRESS(BG40,2)):INDIRECT(ADDRESS(BH40,2))),"")</f>
        <v/>
      </c>
      <c r="BJ40" s="22"/>
    </row>
    <row r="41" spans="2:62" ht="9" customHeight="1" x14ac:dyDescent="0.15">
      <c r="AQ41" s="35"/>
      <c r="AR41" s="35"/>
      <c r="AS41" s="35"/>
      <c r="BF41" s="94">
        <v>26</v>
      </c>
      <c r="BG41" s="105">
        <f t="shared" si="9"/>
        <v>1044</v>
      </c>
      <c r="BH41" s="105">
        <f t="shared" si="9"/>
        <v>1060</v>
      </c>
      <c r="BI41" s="95" t="str">
        <f ca="1">IF(COUNTA(INDIRECT(ADDRESS(BG41,2)):INDIRECT(ADDRESS(BH41,2)))&gt;0,COUNTA(INDIRECT(ADDRESS(BG41,2)):INDIRECT(ADDRESS(BH41,2))),"")</f>
        <v/>
      </c>
      <c r="BJ41" s="22"/>
    </row>
    <row r="42" spans="2:62" ht="7.5" customHeight="1" x14ac:dyDescent="0.15">
      <c r="X42" s="3"/>
      <c r="Y42" s="3"/>
      <c r="BF42" s="94">
        <v>27</v>
      </c>
      <c r="BG42" s="105">
        <f t="shared" si="9"/>
        <v>1085</v>
      </c>
      <c r="BH42" s="105">
        <f t="shared" si="9"/>
        <v>1101</v>
      </c>
      <c r="BI42" s="95" t="str">
        <f ca="1">IF(COUNTA(INDIRECT(ADDRESS(BG42,2)):INDIRECT(ADDRESS(BH42,2)))&gt;0,COUNTA(INDIRECT(ADDRESS(BG42,2)):INDIRECT(ADDRESS(BH42,2))),"")</f>
        <v/>
      </c>
      <c r="BJ42" s="22"/>
    </row>
    <row r="43" spans="2:62" ht="10.5" customHeight="1" x14ac:dyDescent="0.15">
      <c r="X43" s="3"/>
      <c r="Y43" s="3"/>
      <c r="BF43" s="94">
        <v>28</v>
      </c>
      <c r="BG43" s="105">
        <f t="shared" si="9"/>
        <v>1126</v>
      </c>
      <c r="BH43" s="105">
        <f t="shared" si="9"/>
        <v>1142</v>
      </c>
      <c r="BI43" s="95" t="str">
        <f ca="1">IF(COUNTA(INDIRECT(ADDRESS(BG43,2)):INDIRECT(ADDRESS(BH43,2)))&gt;0,COUNTA(INDIRECT(ADDRESS(BG43,2)):INDIRECT(ADDRESS(BH43,2))),"")</f>
        <v/>
      </c>
      <c r="BJ43" s="22"/>
    </row>
    <row r="44" spans="2:62" ht="5.25" customHeight="1" x14ac:dyDescent="0.15">
      <c r="X44" s="3"/>
      <c r="Y44" s="3"/>
      <c r="BF44" s="94">
        <v>29</v>
      </c>
      <c r="BG44" s="105">
        <f t="shared" si="9"/>
        <v>1167</v>
      </c>
      <c r="BH44" s="105">
        <f t="shared" si="9"/>
        <v>1183</v>
      </c>
      <c r="BI44" s="95" t="str">
        <f ca="1">IF(COUNTA(INDIRECT(ADDRESS(BG44,2)):INDIRECT(ADDRESS(BH44,2)))&gt;0,COUNTA(INDIRECT(ADDRESS(BG44,2)):INDIRECT(ADDRESS(BH44,2))),"")</f>
        <v/>
      </c>
      <c r="BJ44" s="22"/>
    </row>
    <row r="45" spans="2:62" ht="5.25" customHeight="1" thickBot="1" x14ac:dyDescent="0.2">
      <c r="X45" s="3"/>
      <c r="Y45" s="3"/>
      <c r="BF45" s="124">
        <v>30</v>
      </c>
      <c r="BG45" s="125">
        <f t="shared" si="9"/>
        <v>1208</v>
      </c>
      <c r="BH45" s="125">
        <f t="shared" si="9"/>
        <v>1224</v>
      </c>
      <c r="BI45" s="126"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334" t="s">
        <v>102</v>
      </c>
      <c r="AN49" s="335"/>
      <c r="AO49" s="335"/>
      <c r="AP49" s="336"/>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337"/>
      <c r="AN50" s="338"/>
      <c r="AO50" s="338"/>
      <c r="AP50" s="339"/>
    </row>
    <row r="51" spans="2:74" ht="12.75" customHeight="1" x14ac:dyDescent="0.15">
      <c r="M51" s="26"/>
      <c r="N51" s="26"/>
      <c r="O51" s="26"/>
      <c r="P51" s="26"/>
      <c r="Q51" s="26"/>
      <c r="R51" s="26"/>
      <c r="S51" s="26"/>
      <c r="T51" s="26"/>
      <c r="U51" s="26"/>
      <c r="V51" s="26"/>
      <c r="W51" s="26"/>
      <c r="X51" s="26"/>
      <c r="Y51" s="26"/>
      <c r="Z51" s="26"/>
      <c r="AA51" s="26"/>
      <c r="AB51" s="26"/>
      <c r="AC51" s="26"/>
      <c r="AL51" s="25"/>
      <c r="AM51" s="65"/>
      <c r="AN51" s="65"/>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24" t="s">
        <v>2</v>
      </c>
      <c r="C53" s="225"/>
      <c r="D53" s="225"/>
      <c r="E53" s="225"/>
      <c r="F53" s="225"/>
      <c r="G53" s="225"/>
      <c r="H53" s="225"/>
      <c r="I53" s="225"/>
      <c r="J53" s="240" t="s">
        <v>10</v>
      </c>
      <c r="K53" s="240"/>
      <c r="L53" s="67" t="s">
        <v>3</v>
      </c>
      <c r="M53" s="240" t="s">
        <v>11</v>
      </c>
      <c r="N53" s="240"/>
      <c r="O53" s="241" t="s">
        <v>12</v>
      </c>
      <c r="P53" s="240"/>
      <c r="Q53" s="240"/>
      <c r="R53" s="240"/>
      <c r="S53" s="240"/>
      <c r="T53" s="240"/>
      <c r="U53" s="240" t="s">
        <v>13</v>
      </c>
      <c r="V53" s="240"/>
      <c r="W53" s="240"/>
      <c r="AD53" s="11"/>
      <c r="AE53" s="11"/>
      <c r="AF53" s="11"/>
      <c r="AG53" s="11"/>
      <c r="AH53" s="11"/>
      <c r="AI53" s="11"/>
      <c r="AJ53" s="11"/>
      <c r="AL53" s="300"/>
      <c r="AM53" s="217"/>
      <c r="AN53" s="294" t="s">
        <v>4</v>
      </c>
      <c r="AO53" s="294"/>
      <c r="AP53" s="217">
        <v>2</v>
      </c>
      <c r="AQ53" s="217"/>
      <c r="AR53" s="294" t="s">
        <v>5</v>
      </c>
      <c r="AS53" s="295"/>
    </row>
    <row r="54" spans="2:74" ht="13.9" customHeight="1" x14ac:dyDescent="0.15">
      <c r="B54" s="225"/>
      <c r="C54" s="225"/>
      <c r="D54" s="225"/>
      <c r="E54" s="225"/>
      <c r="F54" s="225"/>
      <c r="G54" s="225"/>
      <c r="H54" s="225"/>
      <c r="I54" s="225"/>
      <c r="J54" s="227" t="str">
        <f>J10</f>
        <v>2</v>
      </c>
      <c r="K54" s="228" t="str">
        <f t="shared" ref="K54:W54" si="10">K10</f>
        <v>8</v>
      </c>
      <c r="L54" s="231" t="str">
        <f t="shared" si="10"/>
        <v>1</v>
      </c>
      <c r="M54" s="234" t="str">
        <f t="shared" si="10"/>
        <v>0</v>
      </c>
      <c r="N54" s="228" t="str">
        <f t="shared" si="10"/>
        <v>9</v>
      </c>
      <c r="O54" s="234" t="str">
        <f t="shared" si="10"/>
        <v>9</v>
      </c>
      <c r="P54" s="237" t="str">
        <f t="shared" si="10"/>
        <v>4</v>
      </c>
      <c r="Q54" s="237" t="str">
        <f t="shared" si="10"/>
        <v>3</v>
      </c>
      <c r="R54" s="237">
        <f t="shared" si="10"/>
        <v>0</v>
      </c>
      <c r="S54" s="237">
        <f t="shared" si="10"/>
        <v>0</v>
      </c>
      <c r="T54" s="228">
        <f t="shared" si="10"/>
        <v>0</v>
      </c>
      <c r="U54" s="234">
        <f t="shared" si="10"/>
        <v>0</v>
      </c>
      <c r="V54" s="237">
        <f t="shared" si="10"/>
        <v>0</v>
      </c>
      <c r="W54" s="228">
        <f t="shared" si="10"/>
        <v>0</v>
      </c>
      <c r="AD54" s="11"/>
      <c r="AE54" s="11"/>
      <c r="AF54" s="11"/>
      <c r="AG54" s="11"/>
      <c r="AH54" s="11"/>
      <c r="AI54" s="11"/>
      <c r="AJ54" s="11"/>
      <c r="AL54" s="301"/>
      <c r="AM54" s="218"/>
      <c r="AN54" s="296"/>
      <c r="AO54" s="296"/>
      <c r="AP54" s="218"/>
      <c r="AQ54" s="218"/>
      <c r="AR54" s="296"/>
      <c r="AS54" s="297"/>
    </row>
    <row r="55" spans="2:74" ht="9" customHeight="1" x14ac:dyDescent="0.15">
      <c r="B55" s="225"/>
      <c r="C55" s="225"/>
      <c r="D55" s="225"/>
      <c r="E55" s="225"/>
      <c r="F55" s="225"/>
      <c r="G55" s="225"/>
      <c r="H55" s="225"/>
      <c r="I55" s="225"/>
      <c r="J55" s="227"/>
      <c r="K55" s="229"/>
      <c r="L55" s="232"/>
      <c r="M55" s="235"/>
      <c r="N55" s="229"/>
      <c r="O55" s="235"/>
      <c r="P55" s="238"/>
      <c r="Q55" s="238"/>
      <c r="R55" s="238"/>
      <c r="S55" s="238"/>
      <c r="T55" s="229"/>
      <c r="U55" s="235"/>
      <c r="V55" s="238"/>
      <c r="W55" s="229"/>
      <c r="AD55" s="11"/>
      <c r="AE55" s="11"/>
      <c r="AF55" s="11"/>
      <c r="AG55" s="11"/>
      <c r="AH55" s="11"/>
      <c r="AI55" s="11"/>
      <c r="AJ55" s="11"/>
      <c r="AL55" s="302"/>
      <c r="AM55" s="219"/>
      <c r="AN55" s="298"/>
      <c r="AO55" s="298"/>
      <c r="AP55" s="219"/>
      <c r="AQ55" s="219"/>
      <c r="AR55" s="298"/>
      <c r="AS55" s="299"/>
    </row>
    <row r="56" spans="2:74" ht="6" customHeight="1" x14ac:dyDescent="0.15">
      <c r="B56" s="226"/>
      <c r="C56" s="226"/>
      <c r="D56" s="226"/>
      <c r="E56" s="226"/>
      <c r="F56" s="226"/>
      <c r="G56" s="226"/>
      <c r="H56" s="226"/>
      <c r="I56" s="226"/>
      <c r="J56" s="227"/>
      <c r="K56" s="230"/>
      <c r="L56" s="233"/>
      <c r="M56" s="236"/>
      <c r="N56" s="230"/>
      <c r="O56" s="236"/>
      <c r="P56" s="239"/>
      <c r="Q56" s="239"/>
      <c r="R56" s="239"/>
      <c r="S56" s="239"/>
      <c r="T56" s="230"/>
      <c r="U56" s="236"/>
      <c r="V56" s="239"/>
      <c r="W56" s="230"/>
    </row>
    <row r="57" spans="2:74" ht="15" customHeight="1" x14ac:dyDescent="0.15">
      <c r="B57" s="202" t="s">
        <v>36</v>
      </c>
      <c r="C57" s="203"/>
      <c r="D57" s="203"/>
      <c r="E57" s="203"/>
      <c r="F57" s="203"/>
      <c r="G57" s="203"/>
      <c r="H57" s="203"/>
      <c r="I57" s="204"/>
      <c r="J57" s="202" t="s">
        <v>6</v>
      </c>
      <c r="K57" s="203"/>
      <c r="L57" s="203"/>
      <c r="M57" s="203"/>
      <c r="N57" s="211"/>
      <c r="O57" s="214" t="s">
        <v>37</v>
      </c>
      <c r="P57" s="203"/>
      <c r="Q57" s="203"/>
      <c r="R57" s="203"/>
      <c r="S57" s="203"/>
      <c r="T57" s="203"/>
      <c r="U57" s="204"/>
      <c r="V57" s="68" t="s">
        <v>92</v>
      </c>
      <c r="W57" s="69"/>
      <c r="X57" s="69"/>
      <c r="Y57" s="220" t="s">
        <v>103</v>
      </c>
      <c r="Z57" s="220"/>
      <c r="AA57" s="220"/>
      <c r="AB57" s="220"/>
      <c r="AC57" s="220"/>
      <c r="AD57" s="220"/>
      <c r="AE57" s="220"/>
      <c r="AF57" s="220"/>
      <c r="AG57" s="220"/>
      <c r="AH57" s="220"/>
      <c r="AI57" s="69"/>
      <c r="AJ57" s="69"/>
      <c r="AK57" s="70"/>
      <c r="AL57" s="221" t="s">
        <v>46</v>
      </c>
      <c r="AM57" s="221"/>
      <c r="AN57" s="222" t="s">
        <v>94</v>
      </c>
      <c r="AO57" s="222"/>
      <c r="AP57" s="222"/>
      <c r="AQ57" s="222"/>
      <c r="AR57" s="222"/>
      <c r="AS57" s="223"/>
    </row>
    <row r="58" spans="2:74" ht="13.9" customHeight="1" x14ac:dyDescent="0.15">
      <c r="B58" s="205"/>
      <c r="C58" s="206"/>
      <c r="D58" s="206"/>
      <c r="E58" s="206"/>
      <c r="F58" s="206"/>
      <c r="G58" s="206"/>
      <c r="H58" s="206"/>
      <c r="I58" s="207"/>
      <c r="J58" s="205"/>
      <c r="K58" s="206"/>
      <c r="L58" s="206"/>
      <c r="M58" s="206"/>
      <c r="N58" s="212"/>
      <c r="O58" s="215"/>
      <c r="P58" s="206"/>
      <c r="Q58" s="206"/>
      <c r="R58" s="206"/>
      <c r="S58" s="206"/>
      <c r="T58" s="206"/>
      <c r="U58" s="207"/>
      <c r="V58" s="242" t="s">
        <v>7</v>
      </c>
      <c r="W58" s="243"/>
      <c r="X58" s="243"/>
      <c r="Y58" s="244"/>
      <c r="Z58" s="248" t="s">
        <v>16</v>
      </c>
      <c r="AA58" s="249"/>
      <c r="AB58" s="249"/>
      <c r="AC58" s="250"/>
      <c r="AD58" s="254" t="s">
        <v>17</v>
      </c>
      <c r="AE58" s="255"/>
      <c r="AF58" s="255"/>
      <c r="AG58" s="256"/>
      <c r="AH58" s="260" t="s">
        <v>40</v>
      </c>
      <c r="AI58" s="261"/>
      <c r="AJ58" s="261"/>
      <c r="AK58" s="262"/>
      <c r="AL58" s="266" t="s">
        <v>47</v>
      </c>
      <c r="AM58" s="266"/>
      <c r="AN58" s="268" t="s">
        <v>19</v>
      </c>
      <c r="AO58" s="269"/>
      <c r="AP58" s="269"/>
      <c r="AQ58" s="269"/>
      <c r="AR58" s="270"/>
      <c r="AS58" s="271"/>
      <c r="AY58" s="92" t="s">
        <v>65</v>
      </c>
      <c r="AZ58" s="92" t="s">
        <v>65</v>
      </c>
      <c r="BA58" s="92" t="s">
        <v>63</v>
      </c>
      <c r="BB58" s="290" t="s">
        <v>64</v>
      </c>
      <c r="BC58" s="291"/>
    </row>
    <row r="59" spans="2:74" ht="13.9" customHeight="1" x14ac:dyDescent="0.15">
      <c r="B59" s="208"/>
      <c r="C59" s="209"/>
      <c r="D59" s="209"/>
      <c r="E59" s="209"/>
      <c r="F59" s="209"/>
      <c r="G59" s="209"/>
      <c r="H59" s="209"/>
      <c r="I59" s="210"/>
      <c r="J59" s="208"/>
      <c r="K59" s="209"/>
      <c r="L59" s="209"/>
      <c r="M59" s="209"/>
      <c r="N59" s="213"/>
      <c r="O59" s="216"/>
      <c r="P59" s="209"/>
      <c r="Q59" s="209"/>
      <c r="R59" s="209"/>
      <c r="S59" s="209"/>
      <c r="T59" s="209"/>
      <c r="U59" s="210"/>
      <c r="V59" s="245"/>
      <c r="W59" s="246"/>
      <c r="X59" s="246"/>
      <c r="Y59" s="247"/>
      <c r="Z59" s="251"/>
      <c r="AA59" s="252"/>
      <c r="AB59" s="252"/>
      <c r="AC59" s="253"/>
      <c r="AD59" s="257"/>
      <c r="AE59" s="258"/>
      <c r="AF59" s="258"/>
      <c r="AG59" s="259"/>
      <c r="AH59" s="263"/>
      <c r="AI59" s="264"/>
      <c r="AJ59" s="264"/>
      <c r="AK59" s="265"/>
      <c r="AL59" s="267"/>
      <c r="AM59" s="267"/>
      <c r="AN59" s="292"/>
      <c r="AO59" s="292"/>
      <c r="AP59" s="292"/>
      <c r="AQ59" s="292"/>
      <c r="AR59" s="292"/>
      <c r="AS59" s="293"/>
      <c r="AY59" s="47"/>
      <c r="AZ59" s="48" t="s">
        <v>60</v>
      </c>
      <c r="BA59" s="48" t="s">
        <v>62</v>
      </c>
      <c r="BB59" s="93" t="s">
        <v>61</v>
      </c>
      <c r="BC59" s="48" t="s">
        <v>60</v>
      </c>
      <c r="BL59" s="22" t="s">
        <v>66</v>
      </c>
      <c r="BM59" s="22" t="s">
        <v>41</v>
      </c>
    </row>
    <row r="60" spans="2:74" ht="18" customHeight="1" x14ac:dyDescent="0.15">
      <c r="B60" s="183"/>
      <c r="C60" s="184"/>
      <c r="D60" s="184"/>
      <c r="E60" s="184"/>
      <c r="F60" s="184"/>
      <c r="G60" s="184"/>
      <c r="H60" s="184"/>
      <c r="I60" s="185"/>
      <c r="J60" s="183"/>
      <c r="K60" s="184"/>
      <c r="L60" s="184"/>
      <c r="M60" s="184"/>
      <c r="N60" s="189"/>
      <c r="O60" s="152"/>
      <c r="P60" s="74" t="s">
        <v>31</v>
      </c>
      <c r="Q60" s="150"/>
      <c r="R60" s="74" t="s">
        <v>1</v>
      </c>
      <c r="S60" s="148"/>
      <c r="T60" s="191" t="s">
        <v>108</v>
      </c>
      <c r="U60" s="191"/>
      <c r="V60" s="192"/>
      <c r="W60" s="193"/>
      <c r="X60" s="193"/>
      <c r="Y60" s="127" t="s">
        <v>8</v>
      </c>
      <c r="Z60" s="128"/>
      <c r="AA60" s="129"/>
      <c r="AB60" s="129"/>
      <c r="AC60" s="130" t="s">
        <v>8</v>
      </c>
      <c r="AD60" s="128"/>
      <c r="AE60" s="129"/>
      <c r="AF60" s="129"/>
      <c r="AG60" s="131" t="s">
        <v>8</v>
      </c>
      <c r="AH60" s="177"/>
      <c r="AI60" s="178"/>
      <c r="AJ60" s="178"/>
      <c r="AK60" s="179"/>
      <c r="AL60" s="136"/>
      <c r="AM60" s="137"/>
      <c r="AN60" s="177"/>
      <c r="AO60" s="178"/>
      <c r="AP60" s="178"/>
      <c r="AQ60" s="178"/>
      <c r="AR60" s="178"/>
      <c r="AS60" s="131" t="s">
        <v>8</v>
      </c>
      <c r="AV60" s="23" t="str">
        <f>IF(OR(O60="",Q60=""),"", IF(O60&lt;20,DATE(O60+118,Q60,IF(S60="",1,S60)),DATE(O60+88,Q60,IF(S60="",1,S60))))</f>
        <v/>
      </c>
      <c r="AW60" s="24" t="e">
        <f>IF(AV60&lt;=#REF!,"昔",IF(AV60&lt;=#REF!,"上",IF(AV60&lt;=#REF!,"中","下")))</f>
        <v>#REF!</v>
      </c>
      <c r="AX60" s="9" t="e">
        <f>IF(AV60&lt;=#REF!,5,IF(AV60&lt;=#REF!,7,IF(AV60&lt;=#REF!,9,11)))</f>
        <v>#REF!</v>
      </c>
      <c r="AY60" s="100"/>
      <c r="AZ60" s="101"/>
      <c r="BA60" s="102">
        <f>AN60</f>
        <v>0</v>
      </c>
      <c r="BB60" s="101"/>
      <c r="BC60" s="101"/>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186"/>
      <c r="C61" s="187"/>
      <c r="D61" s="187"/>
      <c r="E61" s="187"/>
      <c r="F61" s="187"/>
      <c r="G61" s="187"/>
      <c r="H61" s="187"/>
      <c r="I61" s="188"/>
      <c r="J61" s="186"/>
      <c r="K61" s="187"/>
      <c r="L61" s="187"/>
      <c r="M61" s="187"/>
      <c r="N61" s="190"/>
      <c r="O61" s="153"/>
      <c r="P61" s="11" t="s">
        <v>0</v>
      </c>
      <c r="Q61" s="151"/>
      <c r="R61" s="11" t="s">
        <v>1</v>
      </c>
      <c r="S61" s="149"/>
      <c r="T61" s="194" t="s">
        <v>21</v>
      </c>
      <c r="U61" s="194"/>
      <c r="V61" s="195"/>
      <c r="W61" s="196"/>
      <c r="X61" s="196"/>
      <c r="Y61" s="197"/>
      <c r="Z61" s="180"/>
      <c r="AA61" s="181"/>
      <c r="AB61" s="181"/>
      <c r="AC61" s="181"/>
      <c r="AD61" s="180"/>
      <c r="AE61" s="181"/>
      <c r="AF61" s="181"/>
      <c r="AG61" s="182"/>
      <c r="AH61" s="198" t="str">
        <f>IF(AND(V61="",Z61="",AD61=""),"",V61+Z61-AD61)</f>
        <v/>
      </c>
      <c r="AI61" s="198"/>
      <c r="AJ61" s="198"/>
      <c r="AK61" s="199"/>
      <c r="AL61" s="200"/>
      <c r="AM61" s="201"/>
      <c r="AN61" s="157" t="str">
        <f>IF(AND(AH61="",AL61=""),"",ROUNDDOWN(AH61*AL61%,0))</f>
        <v/>
      </c>
      <c r="AO61" s="158"/>
      <c r="AP61" s="158"/>
      <c r="AQ61" s="158"/>
      <c r="AR61" s="158"/>
      <c r="AS61" s="56"/>
      <c r="AV61" s="23"/>
      <c r="AW61" s="24"/>
      <c r="AY61" s="50" t="str">
        <f>AH61</f>
        <v/>
      </c>
      <c r="AZ61" s="49" t="e">
        <f>IF(AV60&lt;=#REF!,AH61,IF(AND(AV60&gt;=#REF!,AV60&lt;=#REF!),AH61*105/108,AH61))</f>
        <v>#REF!</v>
      </c>
      <c r="BA61" s="48"/>
      <c r="BB61" s="49" t="e">
        <f>IF($AL61="賃金で算定",0,INT(AY61*$AL61/100))</f>
        <v>#VALUE!</v>
      </c>
      <c r="BC61" s="49" t="e">
        <f>IF(AY61=AZ61,BB61,AZ61*$AL61/100)</f>
        <v>#REF!</v>
      </c>
      <c r="BL61" s="22" t="e">
        <f>IF(AY61=AZ61,0,1)</f>
        <v>#REF!</v>
      </c>
      <c r="BM61" s="22" t="e">
        <f>IF(BL61=1,AL61,"")</f>
        <v>#REF!</v>
      </c>
    </row>
    <row r="62" spans="2:74" ht="18" customHeight="1" x14ac:dyDescent="0.15">
      <c r="B62" s="183"/>
      <c r="C62" s="184"/>
      <c r="D62" s="184"/>
      <c r="E62" s="184"/>
      <c r="F62" s="184"/>
      <c r="G62" s="184"/>
      <c r="H62" s="184"/>
      <c r="I62" s="185"/>
      <c r="J62" s="183"/>
      <c r="K62" s="184"/>
      <c r="L62" s="184"/>
      <c r="M62" s="184"/>
      <c r="N62" s="189"/>
      <c r="O62" s="152"/>
      <c r="P62" s="74" t="s">
        <v>31</v>
      </c>
      <c r="Q62" s="150"/>
      <c r="R62" s="74" t="s">
        <v>1</v>
      </c>
      <c r="S62" s="148"/>
      <c r="T62" s="191" t="s">
        <v>108</v>
      </c>
      <c r="U62" s="191"/>
      <c r="V62" s="192"/>
      <c r="W62" s="193"/>
      <c r="X62" s="193"/>
      <c r="Y62" s="132"/>
      <c r="Z62" s="109"/>
      <c r="AA62" s="110"/>
      <c r="AB62" s="110"/>
      <c r="AC62" s="108"/>
      <c r="AD62" s="109"/>
      <c r="AE62" s="110"/>
      <c r="AF62" s="110"/>
      <c r="AG62" s="111"/>
      <c r="AH62" s="177"/>
      <c r="AI62" s="178"/>
      <c r="AJ62" s="178"/>
      <c r="AK62" s="179"/>
      <c r="AL62" s="136"/>
      <c r="AM62" s="137"/>
      <c r="AN62" s="177"/>
      <c r="AO62" s="178"/>
      <c r="AP62" s="178"/>
      <c r="AQ62" s="178"/>
      <c r="AR62" s="178"/>
      <c r="AS62" s="112"/>
      <c r="AV62" s="23" t="str">
        <f>IF(OR(O62="",Q62=""),"", IF(O62&lt;20,DATE(O62+118,Q62,IF(S62="",1,S62)),DATE(O62+88,Q62,IF(S62="",1,S62))))</f>
        <v/>
      </c>
      <c r="AW62" s="24" t="e">
        <f>IF(AV62&lt;=#REF!,"昔",IF(AV62&lt;=#REF!,"上",IF(AV62&lt;=#REF!,"中","下")))</f>
        <v>#REF!</v>
      </c>
      <c r="AX62" s="9" t="e">
        <f>IF(AV62&lt;=#REF!,5,IF(AV62&lt;=#REF!,7,IF(AV62&lt;=#REF!,9,11)))</f>
        <v>#REF!</v>
      </c>
      <c r="AY62" s="100"/>
      <c r="AZ62" s="101"/>
      <c r="BA62" s="102">
        <f t="shared" ref="BA62" si="11">AN62</f>
        <v>0</v>
      </c>
      <c r="BB62" s="101"/>
      <c r="BC62" s="101"/>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186"/>
      <c r="C63" s="187"/>
      <c r="D63" s="187"/>
      <c r="E63" s="187"/>
      <c r="F63" s="187"/>
      <c r="G63" s="187"/>
      <c r="H63" s="187"/>
      <c r="I63" s="188"/>
      <c r="J63" s="186"/>
      <c r="K63" s="187"/>
      <c r="L63" s="187"/>
      <c r="M63" s="187"/>
      <c r="N63" s="190"/>
      <c r="O63" s="153"/>
      <c r="P63" s="11" t="s">
        <v>0</v>
      </c>
      <c r="Q63" s="151"/>
      <c r="R63" s="11" t="s">
        <v>1</v>
      </c>
      <c r="S63" s="149"/>
      <c r="T63" s="194" t="s">
        <v>21</v>
      </c>
      <c r="U63" s="194"/>
      <c r="V63" s="195"/>
      <c r="W63" s="196"/>
      <c r="X63" s="196"/>
      <c r="Y63" s="197"/>
      <c r="Z63" s="180"/>
      <c r="AA63" s="181"/>
      <c r="AB63" s="181"/>
      <c r="AC63" s="181"/>
      <c r="AD63" s="180"/>
      <c r="AE63" s="181"/>
      <c r="AF63" s="181"/>
      <c r="AG63" s="182"/>
      <c r="AH63" s="198" t="str">
        <f>IF(AND(V63="",Z63="",AD63=""),"",V63+Z63-AD63)</f>
        <v/>
      </c>
      <c r="AI63" s="198"/>
      <c r="AJ63" s="198"/>
      <c r="AK63" s="199"/>
      <c r="AL63" s="200"/>
      <c r="AM63" s="201"/>
      <c r="AN63" s="157" t="str">
        <f>IF(AND(AH63="",AL63=""),"",ROUNDDOWN(AH63*AL63%,0))</f>
        <v/>
      </c>
      <c r="AO63" s="158"/>
      <c r="AP63" s="158"/>
      <c r="AQ63" s="158"/>
      <c r="AR63" s="158"/>
      <c r="AS63" s="56"/>
      <c r="AV63" s="23"/>
      <c r="AW63" s="24"/>
      <c r="AY63" s="50" t="str">
        <f t="shared" ref="AY63" si="12">AH63</f>
        <v/>
      </c>
      <c r="AZ63" s="49" t="e">
        <f>IF(AV62&lt;=#REF!,AH63,IF(AND(AV62&gt;=#REF!,AV62&lt;=#REF!),AH63*105/108,AH63))</f>
        <v>#REF!</v>
      </c>
      <c r="BA63" s="48"/>
      <c r="BB63" s="49" t="e">
        <f t="shared" ref="BB63" si="13">IF($AL63="賃金で算定",0,INT(AY63*$AL63/100))</f>
        <v>#VALUE!</v>
      </c>
      <c r="BC63" s="49" t="e">
        <f>IF(AY63=AZ63,BB63,AZ63*$AL63/100)</f>
        <v>#REF!</v>
      </c>
      <c r="BL63" s="22" t="e">
        <f>IF(AY63=AZ63,0,1)</f>
        <v>#REF!</v>
      </c>
      <c r="BM63" s="22" t="e">
        <f>IF(BL63=1,AL63,"")</f>
        <v>#REF!</v>
      </c>
    </row>
    <row r="64" spans="2:74" ht="18" customHeight="1" x14ac:dyDescent="0.15">
      <c r="B64" s="183"/>
      <c r="C64" s="184"/>
      <c r="D64" s="184"/>
      <c r="E64" s="184"/>
      <c r="F64" s="184"/>
      <c r="G64" s="184"/>
      <c r="H64" s="184"/>
      <c r="I64" s="185"/>
      <c r="J64" s="183"/>
      <c r="K64" s="184"/>
      <c r="L64" s="184"/>
      <c r="M64" s="184"/>
      <c r="N64" s="189"/>
      <c r="O64" s="152"/>
      <c r="P64" s="74" t="s">
        <v>31</v>
      </c>
      <c r="Q64" s="150"/>
      <c r="R64" s="74" t="s">
        <v>1</v>
      </c>
      <c r="S64" s="148"/>
      <c r="T64" s="191" t="s">
        <v>108</v>
      </c>
      <c r="U64" s="191"/>
      <c r="V64" s="192"/>
      <c r="W64" s="193"/>
      <c r="X64" s="193"/>
      <c r="Y64" s="132"/>
      <c r="Z64" s="109"/>
      <c r="AA64" s="110"/>
      <c r="AB64" s="110"/>
      <c r="AC64" s="108"/>
      <c r="AD64" s="109"/>
      <c r="AE64" s="110"/>
      <c r="AF64" s="110"/>
      <c r="AG64" s="111"/>
      <c r="AH64" s="177"/>
      <c r="AI64" s="178"/>
      <c r="AJ64" s="178"/>
      <c r="AK64" s="179"/>
      <c r="AL64" s="136"/>
      <c r="AM64" s="137"/>
      <c r="AN64" s="177"/>
      <c r="AO64" s="178"/>
      <c r="AP64" s="178"/>
      <c r="AQ64" s="178"/>
      <c r="AR64" s="178"/>
      <c r="AS64" s="112"/>
      <c r="AV64" s="23" t="str">
        <f>IF(OR(O64="",Q64=""),"", IF(O64&lt;20,DATE(O64+118,Q64,IF(S64="",1,S64)),DATE(O64+88,Q64,IF(S64="",1,S64))))</f>
        <v/>
      </c>
      <c r="AW64" s="24" t="e">
        <f>IF(AV64&lt;=#REF!,"昔",IF(AV64&lt;=#REF!,"上",IF(AV64&lt;=#REF!,"中","下")))</f>
        <v>#REF!</v>
      </c>
      <c r="AX64" s="9" t="e">
        <f>IF(AV64&lt;=#REF!,5,IF(AV64&lt;=#REF!,7,IF(AV64&lt;=#REF!,9,11)))</f>
        <v>#REF!</v>
      </c>
      <c r="AY64" s="100"/>
      <c r="AZ64" s="101"/>
      <c r="BA64" s="102">
        <f t="shared" ref="BA64" si="14">AN64</f>
        <v>0</v>
      </c>
      <c r="BB64" s="101"/>
      <c r="BC64" s="101"/>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186"/>
      <c r="C65" s="187"/>
      <c r="D65" s="187"/>
      <c r="E65" s="187"/>
      <c r="F65" s="187"/>
      <c r="G65" s="187"/>
      <c r="H65" s="187"/>
      <c r="I65" s="188"/>
      <c r="J65" s="186"/>
      <c r="K65" s="187"/>
      <c r="L65" s="187"/>
      <c r="M65" s="187"/>
      <c r="N65" s="190"/>
      <c r="O65" s="153"/>
      <c r="P65" s="11" t="s">
        <v>0</v>
      </c>
      <c r="Q65" s="151"/>
      <c r="R65" s="11" t="s">
        <v>1</v>
      </c>
      <c r="S65" s="149"/>
      <c r="T65" s="194" t="s">
        <v>21</v>
      </c>
      <c r="U65" s="194"/>
      <c r="V65" s="195"/>
      <c r="W65" s="196"/>
      <c r="X65" s="196"/>
      <c r="Y65" s="197"/>
      <c r="Z65" s="195"/>
      <c r="AA65" s="196"/>
      <c r="AB65" s="196"/>
      <c r="AC65" s="196"/>
      <c r="AD65" s="195"/>
      <c r="AE65" s="196"/>
      <c r="AF65" s="196"/>
      <c r="AG65" s="197"/>
      <c r="AH65" s="198" t="str">
        <f>IF(AND(V65="",Z65="",AD65=""),"",V65+Z65-AD65)</f>
        <v/>
      </c>
      <c r="AI65" s="198"/>
      <c r="AJ65" s="198"/>
      <c r="AK65" s="199"/>
      <c r="AL65" s="200"/>
      <c r="AM65" s="201"/>
      <c r="AN65" s="157" t="str">
        <f>IF(AND(AH65="",AL65=""),"",ROUNDDOWN(AH65*AL65%,0))</f>
        <v/>
      </c>
      <c r="AO65" s="158"/>
      <c r="AP65" s="158"/>
      <c r="AQ65" s="158"/>
      <c r="AR65" s="158"/>
      <c r="AS65" s="56"/>
      <c r="AV65" s="23"/>
      <c r="AW65" s="24"/>
      <c r="AY65" s="50" t="str">
        <f t="shared" ref="AY65" si="15">AH65</f>
        <v/>
      </c>
      <c r="AZ65" s="49" t="e">
        <f>IF(AV64&lt;=#REF!,AH65,IF(AND(AV64&gt;=#REF!,AV64&lt;=#REF!),AH65*105/108,AH65))</f>
        <v>#REF!</v>
      </c>
      <c r="BA65" s="48"/>
      <c r="BB65" s="49" t="e">
        <f t="shared" ref="BB65" si="16">IF($AL65="賃金で算定",0,INT(AY65*$AL65/100))</f>
        <v>#VALUE!</v>
      </c>
      <c r="BC65" s="49" t="e">
        <f>IF(AY65=AZ65,BB65,AZ65*$AL65/100)</f>
        <v>#REF!</v>
      </c>
      <c r="BL65" s="22" t="e">
        <f>IF(AY65=AZ65,0,1)</f>
        <v>#REF!</v>
      </c>
      <c r="BM65" s="22" t="e">
        <f>IF(BL65=1,AL65,"")</f>
        <v>#REF!</v>
      </c>
    </row>
    <row r="66" spans="2:74" ht="18" customHeight="1" x14ac:dyDescent="0.15">
      <c r="B66" s="183"/>
      <c r="C66" s="184"/>
      <c r="D66" s="184"/>
      <c r="E66" s="184"/>
      <c r="F66" s="184"/>
      <c r="G66" s="184"/>
      <c r="H66" s="184"/>
      <c r="I66" s="185"/>
      <c r="J66" s="183"/>
      <c r="K66" s="184"/>
      <c r="L66" s="184"/>
      <c r="M66" s="184"/>
      <c r="N66" s="189"/>
      <c r="O66" s="152"/>
      <c r="P66" s="74" t="s">
        <v>31</v>
      </c>
      <c r="Q66" s="150"/>
      <c r="R66" s="74" t="s">
        <v>1</v>
      </c>
      <c r="S66" s="148"/>
      <c r="T66" s="191" t="s">
        <v>108</v>
      </c>
      <c r="U66" s="191"/>
      <c r="V66" s="192"/>
      <c r="W66" s="193"/>
      <c r="X66" s="193"/>
      <c r="Y66" s="28"/>
      <c r="Z66" s="115"/>
      <c r="AA66" s="54"/>
      <c r="AB66" s="54"/>
      <c r="AC66" s="21"/>
      <c r="AD66" s="115"/>
      <c r="AE66" s="54"/>
      <c r="AF66" s="54"/>
      <c r="AG66" s="116"/>
      <c r="AH66" s="177"/>
      <c r="AI66" s="178"/>
      <c r="AJ66" s="178"/>
      <c r="AK66" s="179"/>
      <c r="AL66" s="136"/>
      <c r="AM66" s="137"/>
      <c r="AN66" s="177"/>
      <c r="AO66" s="178"/>
      <c r="AP66" s="178"/>
      <c r="AQ66" s="178"/>
      <c r="AR66" s="178"/>
      <c r="AS66" s="112"/>
      <c r="AV66" s="23" t="str">
        <f>IF(OR(O66="",Q66=""),"", IF(O66&lt;20,DATE(O66+118,Q66,IF(S66="",1,S66)),DATE(O66+88,Q66,IF(S66="",1,S66))))</f>
        <v/>
      </c>
      <c r="AW66" s="24" t="e">
        <f>IF(AV66&lt;=#REF!,"昔",IF(AV66&lt;=#REF!,"上",IF(AV66&lt;=#REF!,"中","下")))</f>
        <v>#REF!</v>
      </c>
      <c r="AX66" s="9" t="e">
        <f>IF(AV66&lt;=#REF!,5,IF(AV66&lt;=#REF!,7,IF(AV66&lt;=#REF!,9,11)))</f>
        <v>#REF!</v>
      </c>
      <c r="AY66" s="100"/>
      <c r="AZ66" s="101"/>
      <c r="BA66" s="102">
        <f t="shared" ref="BA66" si="17">AN66</f>
        <v>0</v>
      </c>
      <c r="BB66" s="101"/>
      <c r="BC66" s="101"/>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186"/>
      <c r="C67" s="187"/>
      <c r="D67" s="187"/>
      <c r="E67" s="187"/>
      <c r="F67" s="187"/>
      <c r="G67" s="187"/>
      <c r="H67" s="187"/>
      <c r="I67" s="188"/>
      <c r="J67" s="186"/>
      <c r="K67" s="187"/>
      <c r="L67" s="187"/>
      <c r="M67" s="187"/>
      <c r="N67" s="190"/>
      <c r="O67" s="153"/>
      <c r="P67" s="11" t="s">
        <v>0</v>
      </c>
      <c r="Q67" s="151"/>
      <c r="R67" s="11" t="s">
        <v>1</v>
      </c>
      <c r="S67" s="149"/>
      <c r="T67" s="194" t="s">
        <v>21</v>
      </c>
      <c r="U67" s="194"/>
      <c r="V67" s="195"/>
      <c r="W67" s="196"/>
      <c r="X67" s="196"/>
      <c r="Y67" s="197"/>
      <c r="Z67" s="180"/>
      <c r="AA67" s="181"/>
      <c r="AB67" s="181"/>
      <c r="AC67" s="181"/>
      <c r="AD67" s="180"/>
      <c r="AE67" s="181"/>
      <c r="AF67" s="181"/>
      <c r="AG67" s="182"/>
      <c r="AH67" s="198" t="str">
        <f>IF(AND(V67="",Z67="",AD67=""),"",V67+Z67-AD67)</f>
        <v/>
      </c>
      <c r="AI67" s="198"/>
      <c r="AJ67" s="198"/>
      <c r="AK67" s="199"/>
      <c r="AL67" s="200"/>
      <c r="AM67" s="201"/>
      <c r="AN67" s="157" t="str">
        <f>IF(AND(AH67="",AL67=""),"",ROUNDDOWN(AH67*AL67%,0))</f>
        <v/>
      </c>
      <c r="AO67" s="158"/>
      <c r="AP67" s="158"/>
      <c r="AQ67" s="158"/>
      <c r="AR67" s="158"/>
      <c r="AS67" s="56"/>
      <c r="AV67" s="23"/>
      <c r="AW67" s="24"/>
      <c r="AY67" s="50" t="str">
        <f t="shared" ref="AY67" si="18">AH67</f>
        <v/>
      </c>
      <c r="AZ67" s="49" t="e">
        <f>IF(AV66&lt;=#REF!,AH67,IF(AND(AV66&gt;=#REF!,AV66&lt;=#REF!),AH67*105/108,AH67))</f>
        <v>#REF!</v>
      </c>
      <c r="BA67" s="48"/>
      <c r="BB67" s="49" t="e">
        <f t="shared" ref="BB67" si="19">IF($AL67="賃金で算定",0,INT(AY67*$AL67/100))</f>
        <v>#VALUE!</v>
      </c>
      <c r="BC67" s="49" t="e">
        <f>IF(AY67=AZ67,BB67,AZ67*$AL67/100)</f>
        <v>#REF!</v>
      </c>
      <c r="BL67" s="22" t="e">
        <f>IF(AY67=AZ67,0,1)</f>
        <v>#REF!</v>
      </c>
      <c r="BM67" s="22" t="e">
        <f>IF(BL67=1,AL67,"")</f>
        <v>#REF!</v>
      </c>
    </row>
    <row r="68" spans="2:74" ht="18" customHeight="1" x14ac:dyDescent="0.15">
      <c r="B68" s="183"/>
      <c r="C68" s="184"/>
      <c r="D68" s="184"/>
      <c r="E68" s="184"/>
      <c r="F68" s="184"/>
      <c r="G68" s="184"/>
      <c r="H68" s="184"/>
      <c r="I68" s="185"/>
      <c r="J68" s="183"/>
      <c r="K68" s="184"/>
      <c r="L68" s="184"/>
      <c r="M68" s="184"/>
      <c r="N68" s="189"/>
      <c r="O68" s="152"/>
      <c r="P68" s="74" t="s">
        <v>31</v>
      </c>
      <c r="Q68" s="150"/>
      <c r="R68" s="74" t="s">
        <v>1</v>
      </c>
      <c r="S68" s="148"/>
      <c r="T68" s="191" t="s">
        <v>108</v>
      </c>
      <c r="U68" s="191"/>
      <c r="V68" s="192"/>
      <c r="W68" s="193"/>
      <c r="X68" s="193"/>
      <c r="Y68" s="132"/>
      <c r="Z68" s="109"/>
      <c r="AA68" s="110"/>
      <c r="AB68" s="110"/>
      <c r="AC68" s="108"/>
      <c r="AD68" s="109"/>
      <c r="AE68" s="110"/>
      <c r="AF68" s="110"/>
      <c r="AG68" s="111"/>
      <c r="AH68" s="177"/>
      <c r="AI68" s="178"/>
      <c r="AJ68" s="178"/>
      <c r="AK68" s="179"/>
      <c r="AL68" s="136"/>
      <c r="AM68" s="137"/>
      <c r="AN68" s="177"/>
      <c r="AO68" s="178"/>
      <c r="AP68" s="178"/>
      <c r="AQ68" s="178"/>
      <c r="AR68" s="178"/>
      <c r="AS68" s="112"/>
      <c r="AV68" s="23" t="str">
        <f>IF(OR(O68="",Q68=""),"", IF(O68&lt;20,DATE(O68+118,Q68,IF(S68="",1,S68)),DATE(O68+88,Q68,IF(S68="",1,S68))))</f>
        <v/>
      </c>
      <c r="AW68" s="24" t="e">
        <f>IF(AV68&lt;=#REF!,"昔",IF(AV68&lt;=#REF!,"上",IF(AV68&lt;=#REF!,"中","下")))</f>
        <v>#REF!</v>
      </c>
      <c r="AX68" s="9" t="e">
        <f>IF(AV68&lt;=#REF!,5,IF(AV68&lt;=#REF!,7,IF(AV68&lt;=#REF!,9,11)))</f>
        <v>#REF!</v>
      </c>
      <c r="AY68" s="100"/>
      <c r="AZ68" s="101"/>
      <c r="BA68" s="102">
        <f t="shared" ref="BA68" si="20">AN68</f>
        <v>0</v>
      </c>
      <c r="BB68" s="101"/>
      <c r="BC68" s="101"/>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186"/>
      <c r="C69" s="187"/>
      <c r="D69" s="187"/>
      <c r="E69" s="187"/>
      <c r="F69" s="187"/>
      <c r="G69" s="187"/>
      <c r="H69" s="187"/>
      <c r="I69" s="188"/>
      <c r="J69" s="186"/>
      <c r="K69" s="187"/>
      <c r="L69" s="187"/>
      <c r="M69" s="187"/>
      <c r="N69" s="190"/>
      <c r="O69" s="153"/>
      <c r="P69" s="11" t="s">
        <v>0</v>
      </c>
      <c r="Q69" s="151"/>
      <c r="R69" s="11" t="s">
        <v>1</v>
      </c>
      <c r="S69" s="149"/>
      <c r="T69" s="194" t="s">
        <v>21</v>
      </c>
      <c r="U69" s="194"/>
      <c r="V69" s="195"/>
      <c r="W69" s="196"/>
      <c r="X69" s="196"/>
      <c r="Y69" s="197"/>
      <c r="Z69" s="195"/>
      <c r="AA69" s="196"/>
      <c r="AB69" s="196"/>
      <c r="AC69" s="196"/>
      <c r="AD69" s="180"/>
      <c r="AE69" s="181"/>
      <c r="AF69" s="181"/>
      <c r="AG69" s="182"/>
      <c r="AH69" s="198" t="str">
        <f>IF(AND(V69="",Z69="",AD69=""),"",V69+Z69-AD69)</f>
        <v/>
      </c>
      <c r="AI69" s="198"/>
      <c r="AJ69" s="198"/>
      <c r="AK69" s="199"/>
      <c r="AL69" s="200"/>
      <c r="AM69" s="201"/>
      <c r="AN69" s="157" t="str">
        <f>IF(AND(AH69="",AL69=""),"",ROUNDDOWN(AH69*AL69%,0))</f>
        <v/>
      </c>
      <c r="AO69" s="158"/>
      <c r="AP69" s="158"/>
      <c r="AQ69" s="158"/>
      <c r="AR69" s="158"/>
      <c r="AS69" s="56"/>
      <c r="AV69" s="23"/>
      <c r="AW69" s="24"/>
      <c r="AY69" s="50" t="str">
        <f t="shared" ref="AY69" si="21">AH69</f>
        <v/>
      </c>
      <c r="AZ69" s="49" t="e">
        <f>IF(AV68&lt;=#REF!,AH69,IF(AND(AV68&gt;=#REF!,AV68&lt;=#REF!),AH69*105/108,AH69))</f>
        <v>#REF!</v>
      </c>
      <c r="BA69" s="48"/>
      <c r="BB69" s="49" t="e">
        <f t="shared" ref="BB69" si="22">IF($AL69="賃金で算定",0,INT(AY69*$AL69/100))</f>
        <v>#VALUE!</v>
      </c>
      <c r="BC69" s="49" t="e">
        <f>IF(AY69=AZ69,BB69,AZ69*$AL69/100)</f>
        <v>#REF!</v>
      </c>
      <c r="BL69" s="22" t="e">
        <f>IF(AY69=AZ69,0,1)</f>
        <v>#REF!</v>
      </c>
      <c r="BM69" s="22" t="e">
        <f>IF(BL69=1,AL69,"")</f>
        <v>#REF!</v>
      </c>
    </row>
    <row r="70" spans="2:74" ht="18" customHeight="1" x14ac:dyDescent="0.15">
      <c r="B70" s="183"/>
      <c r="C70" s="184"/>
      <c r="D70" s="184"/>
      <c r="E70" s="184"/>
      <c r="F70" s="184"/>
      <c r="G70" s="184"/>
      <c r="H70" s="184"/>
      <c r="I70" s="185"/>
      <c r="J70" s="183"/>
      <c r="K70" s="184"/>
      <c r="L70" s="184"/>
      <c r="M70" s="184"/>
      <c r="N70" s="189"/>
      <c r="O70" s="152"/>
      <c r="P70" s="74" t="s">
        <v>31</v>
      </c>
      <c r="Q70" s="150"/>
      <c r="R70" s="74" t="s">
        <v>1</v>
      </c>
      <c r="S70" s="148"/>
      <c r="T70" s="191" t="s">
        <v>108</v>
      </c>
      <c r="U70" s="191"/>
      <c r="V70" s="192"/>
      <c r="W70" s="193"/>
      <c r="X70" s="193"/>
      <c r="Y70" s="132"/>
      <c r="Z70" s="109"/>
      <c r="AA70" s="110"/>
      <c r="AB70" s="110"/>
      <c r="AC70" s="108"/>
      <c r="AD70" s="109"/>
      <c r="AE70" s="110"/>
      <c r="AF70" s="110"/>
      <c r="AG70" s="111"/>
      <c r="AH70" s="177"/>
      <c r="AI70" s="178"/>
      <c r="AJ70" s="178"/>
      <c r="AK70" s="179"/>
      <c r="AL70" s="136"/>
      <c r="AM70" s="137"/>
      <c r="AN70" s="177"/>
      <c r="AO70" s="178"/>
      <c r="AP70" s="178"/>
      <c r="AQ70" s="178"/>
      <c r="AR70" s="178"/>
      <c r="AS70" s="112"/>
      <c r="AV70" s="23" t="str">
        <f>IF(OR(O70="",Q70=""),"", IF(O70&lt;20,DATE(O70+118,Q70,IF(S70="",1,S70)),DATE(O70+88,Q70,IF(S70="",1,S70))))</f>
        <v/>
      </c>
      <c r="AW70" s="24" t="e">
        <f>IF(AV70&lt;=#REF!,"昔",IF(AV70&lt;=#REF!,"上",IF(AV70&lt;=#REF!,"中","下")))</f>
        <v>#REF!</v>
      </c>
      <c r="AX70" s="9" t="e">
        <f>IF(AV70&lt;=#REF!,5,IF(AV70&lt;=#REF!,7,IF(AV70&lt;=#REF!,9,11)))</f>
        <v>#REF!</v>
      </c>
      <c r="AY70" s="100"/>
      <c r="AZ70" s="101"/>
      <c r="BA70" s="102">
        <f t="shared" ref="BA70" si="23">AN70</f>
        <v>0</v>
      </c>
      <c r="BB70" s="101"/>
      <c r="BC70" s="101"/>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186"/>
      <c r="C71" s="187"/>
      <c r="D71" s="187"/>
      <c r="E71" s="187"/>
      <c r="F71" s="187"/>
      <c r="G71" s="187"/>
      <c r="H71" s="187"/>
      <c r="I71" s="188"/>
      <c r="J71" s="186"/>
      <c r="K71" s="187"/>
      <c r="L71" s="187"/>
      <c r="M71" s="187"/>
      <c r="N71" s="190"/>
      <c r="O71" s="153"/>
      <c r="P71" s="11" t="s">
        <v>0</v>
      </c>
      <c r="Q71" s="151"/>
      <c r="R71" s="11" t="s">
        <v>1</v>
      </c>
      <c r="S71" s="149"/>
      <c r="T71" s="194" t="s">
        <v>21</v>
      </c>
      <c r="U71" s="194"/>
      <c r="V71" s="195"/>
      <c r="W71" s="196"/>
      <c r="X71" s="196"/>
      <c r="Y71" s="197"/>
      <c r="Z71" s="195"/>
      <c r="AA71" s="196"/>
      <c r="AB71" s="196"/>
      <c r="AC71" s="196"/>
      <c r="AD71" s="180"/>
      <c r="AE71" s="181"/>
      <c r="AF71" s="181"/>
      <c r="AG71" s="182"/>
      <c r="AH71" s="198" t="str">
        <f>IF(AND(V71="",Z71="",AD71=""),"",V71+Z71-AD71)</f>
        <v/>
      </c>
      <c r="AI71" s="198"/>
      <c r="AJ71" s="198"/>
      <c r="AK71" s="199"/>
      <c r="AL71" s="200"/>
      <c r="AM71" s="201"/>
      <c r="AN71" s="157" t="str">
        <f>IF(AND(AH71="",AL71=""),"",ROUNDDOWN(AH71*AL71%,0))</f>
        <v/>
      </c>
      <c r="AO71" s="158"/>
      <c r="AP71" s="158"/>
      <c r="AQ71" s="158"/>
      <c r="AR71" s="158"/>
      <c r="AS71" s="56"/>
      <c r="AV71" s="23"/>
      <c r="AW71" s="24"/>
      <c r="AY71" s="50" t="str">
        <f t="shared" ref="AY71" si="24">AH71</f>
        <v/>
      </c>
      <c r="AZ71" s="49" t="e">
        <f>IF(AV70&lt;=#REF!,AH71,IF(AND(AV70&gt;=#REF!,AV70&lt;=#REF!),AH71*105/108,AH71))</f>
        <v>#REF!</v>
      </c>
      <c r="BA71" s="48"/>
      <c r="BB71" s="49" t="e">
        <f t="shared" ref="BB71" si="25">IF($AL71="賃金で算定",0,INT(AY71*$AL71/100))</f>
        <v>#VALUE!</v>
      </c>
      <c r="BC71" s="49" t="e">
        <f>IF(AY71=AZ71,BB71,AZ71*$AL71/100)</f>
        <v>#REF!</v>
      </c>
      <c r="BL71" s="22" t="e">
        <f>IF(AY71=AZ71,0,1)</f>
        <v>#REF!</v>
      </c>
      <c r="BM71" s="22" t="e">
        <f>IF(BL71=1,AL71,"")</f>
        <v>#REF!</v>
      </c>
    </row>
    <row r="72" spans="2:74" ht="18" customHeight="1" x14ac:dyDescent="0.15">
      <c r="B72" s="183"/>
      <c r="C72" s="184"/>
      <c r="D72" s="184"/>
      <c r="E72" s="184"/>
      <c r="F72" s="184"/>
      <c r="G72" s="184"/>
      <c r="H72" s="184"/>
      <c r="I72" s="185"/>
      <c r="J72" s="183"/>
      <c r="K72" s="184"/>
      <c r="L72" s="184"/>
      <c r="M72" s="184"/>
      <c r="N72" s="189"/>
      <c r="O72" s="152"/>
      <c r="P72" s="74" t="s">
        <v>31</v>
      </c>
      <c r="Q72" s="150"/>
      <c r="R72" s="74" t="s">
        <v>1</v>
      </c>
      <c r="S72" s="148"/>
      <c r="T72" s="191" t="s">
        <v>108</v>
      </c>
      <c r="U72" s="191"/>
      <c r="V72" s="192"/>
      <c r="W72" s="193"/>
      <c r="X72" s="193"/>
      <c r="Y72" s="132"/>
      <c r="Z72" s="109"/>
      <c r="AA72" s="110"/>
      <c r="AB72" s="110"/>
      <c r="AC72" s="108"/>
      <c r="AD72" s="109"/>
      <c r="AE72" s="110"/>
      <c r="AF72" s="110"/>
      <c r="AG72" s="111"/>
      <c r="AH72" s="177"/>
      <c r="AI72" s="178"/>
      <c r="AJ72" s="178"/>
      <c r="AK72" s="179"/>
      <c r="AL72" s="136"/>
      <c r="AM72" s="137"/>
      <c r="AN72" s="177"/>
      <c r="AO72" s="178"/>
      <c r="AP72" s="178"/>
      <c r="AQ72" s="178"/>
      <c r="AR72" s="178"/>
      <c r="AS72" s="112"/>
      <c r="AV72" s="23" t="str">
        <f>IF(OR(O72="",Q72=""),"", IF(O72&lt;20,DATE(O72+118,Q72,IF(S72="",1,S72)),DATE(O72+88,Q72,IF(S72="",1,S72))))</f>
        <v/>
      </c>
      <c r="AW72" s="24" t="e">
        <f>IF(AV72&lt;=#REF!,"昔",IF(AV72&lt;=#REF!,"上",IF(AV72&lt;=#REF!,"中","下")))</f>
        <v>#REF!</v>
      </c>
      <c r="AX72" s="9" t="e">
        <f>IF(AV72&lt;=#REF!,5,IF(AV72&lt;=#REF!,7,IF(AV72&lt;=#REF!,9,11)))</f>
        <v>#REF!</v>
      </c>
      <c r="AY72" s="100"/>
      <c r="AZ72" s="101"/>
      <c r="BA72" s="102">
        <f t="shared" ref="BA72" si="26">AN72</f>
        <v>0</v>
      </c>
      <c r="BB72" s="101"/>
      <c r="BC72" s="101"/>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186"/>
      <c r="C73" s="187"/>
      <c r="D73" s="187"/>
      <c r="E73" s="187"/>
      <c r="F73" s="187"/>
      <c r="G73" s="187"/>
      <c r="H73" s="187"/>
      <c r="I73" s="188"/>
      <c r="J73" s="186"/>
      <c r="K73" s="187"/>
      <c r="L73" s="187"/>
      <c r="M73" s="187"/>
      <c r="N73" s="190"/>
      <c r="O73" s="153"/>
      <c r="P73" s="11" t="s">
        <v>0</v>
      </c>
      <c r="Q73" s="151"/>
      <c r="R73" s="11" t="s">
        <v>1</v>
      </c>
      <c r="S73" s="149"/>
      <c r="T73" s="194" t="s">
        <v>21</v>
      </c>
      <c r="U73" s="194"/>
      <c r="V73" s="195"/>
      <c r="W73" s="196"/>
      <c r="X73" s="196"/>
      <c r="Y73" s="197"/>
      <c r="Z73" s="195"/>
      <c r="AA73" s="196"/>
      <c r="AB73" s="196"/>
      <c r="AC73" s="196"/>
      <c r="AD73" s="180"/>
      <c r="AE73" s="181"/>
      <c r="AF73" s="181"/>
      <c r="AG73" s="182"/>
      <c r="AH73" s="198" t="str">
        <f>IF(AND(V73="",Z73="",AD73=""),"",V73+Z73-AD73)</f>
        <v/>
      </c>
      <c r="AI73" s="198"/>
      <c r="AJ73" s="198"/>
      <c r="AK73" s="199"/>
      <c r="AL73" s="200"/>
      <c r="AM73" s="201"/>
      <c r="AN73" s="157" t="str">
        <f>IF(AND(AH73="",AL73=""),"",ROUNDDOWN(AH73*AL73%,0))</f>
        <v/>
      </c>
      <c r="AO73" s="158"/>
      <c r="AP73" s="158"/>
      <c r="AQ73" s="158"/>
      <c r="AR73" s="158"/>
      <c r="AS73" s="56"/>
      <c r="AV73" s="23"/>
      <c r="AW73" s="24"/>
      <c r="AY73" s="50" t="str">
        <f t="shared" ref="AY73" si="27">AH73</f>
        <v/>
      </c>
      <c r="AZ73" s="49" t="e">
        <f>IF(AV72&lt;=#REF!,AH73,IF(AND(AV72&gt;=#REF!,AV72&lt;=#REF!),AH73*105/108,AH73))</f>
        <v>#REF!</v>
      </c>
      <c r="BA73" s="48"/>
      <c r="BB73" s="49" t="e">
        <f t="shared" ref="BB73" si="28">IF($AL73="賃金で算定",0,INT(AY73*$AL73/100))</f>
        <v>#VALUE!</v>
      </c>
      <c r="BC73" s="49" t="e">
        <f>IF(AY73=AZ73,BB73,AZ73*$AL73/100)</f>
        <v>#REF!</v>
      </c>
      <c r="BL73" s="22" t="e">
        <f>IF(AY73=AZ73,0,1)</f>
        <v>#REF!</v>
      </c>
      <c r="BM73" s="22" t="e">
        <f>IF(BL73=1,AL73,"")</f>
        <v>#REF!</v>
      </c>
    </row>
    <row r="74" spans="2:74" ht="18" customHeight="1" x14ac:dyDescent="0.15">
      <c r="B74" s="183"/>
      <c r="C74" s="184"/>
      <c r="D74" s="184"/>
      <c r="E74" s="184"/>
      <c r="F74" s="184"/>
      <c r="G74" s="184"/>
      <c r="H74" s="184"/>
      <c r="I74" s="185"/>
      <c r="J74" s="183"/>
      <c r="K74" s="184"/>
      <c r="L74" s="184"/>
      <c r="M74" s="184"/>
      <c r="N74" s="189"/>
      <c r="O74" s="152"/>
      <c r="P74" s="74" t="s">
        <v>31</v>
      </c>
      <c r="Q74" s="150"/>
      <c r="R74" s="74" t="s">
        <v>1</v>
      </c>
      <c r="S74" s="148"/>
      <c r="T74" s="191" t="s">
        <v>108</v>
      </c>
      <c r="U74" s="191"/>
      <c r="V74" s="192"/>
      <c r="W74" s="193"/>
      <c r="X74" s="193"/>
      <c r="Y74" s="132"/>
      <c r="Z74" s="109"/>
      <c r="AA74" s="110"/>
      <c r="AB74" s="110"/>
      <c r="AC74" s="108"/>
      <c r="AD74" s="109"/>
      <c r="AE74" s="110"/>
      <c r="AF74" s="110"/>
      <c r="AG74" s="111"/>
      <c r="AH74" s="177"/>
      <c r="AI74" s="178"/>
      <c r="AJ74" s="178"/>
      <c r="AK74" s="179"/>
      <c r="AL74" s="136"/>
      <c r="AM74" s="137"/>
      <c r="AN74" s="177"/>
      <c r="AO74" s="178"/>
      <c r="AP74" s="178"/>
      <c r="AQ74" s="178"/>
      <c r="AR74" s="178"/>
      <c r="AS74" s="112"/>
      <c r="AV74" s="23" t="str">
        <f>IF(OR(O74="",Q74=""),"", IF(O74&lt;20,DATE(O74+118,Q74,IF(S74="",1,S74)),DATE(O74+88,Q74,IF(S74="",1,S74))))</f>
        <v/>
      </c>
      <c r="AW74" s="24" t="e">
        <f>IF(AV74&lt;=#REF!,"昔",IF(AV74&lt;=#REF!,"上",IF(AV74&lt;=#REF!,"中","下")))</f>
        <v>#REF!</v>
      </c>
      <c r="AX74" s="9" t="e">
        <f>IF(AV74&lt;=#REF!,5,IF(AV74&lt;=#REF!,7,IF(AV74&lt;=#REF!,9,11)))</f>
        <v>#REF!</v>
      </c>
      <c r="AY74" s="100"/>
      <c r="AZ74" s="101"/>
      <c r="BA74" s="102">
        <f t="shared" ref="BA74" si="29">AN74</f>
        <v>0</v>
      </c>
      <c r="BB74" s="101"/>
      <c r="BC74" s="101"/>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186"/>
      <c r="C75" s="187"/>
      <c r="D75" s="187"/>
      <c r="E75" s="187"/>
      <c r="F75" s="187"/>
      <c r="G75" s="187"/>
      <c r="H75" s="187"/>
      <c r="I75" s="188"/>
      <c r="J75" s="186"/>
      <c r="K75" s="187"/>
      <c r="L75" s="187"/>
      <c r="M75" s="187"/>
      <c r="N75" s="190"/>
      <c r="O75" s="153"/>
      <c r="P75" s="11" t="s">
        <v>0</v>
      </c>
      <c r="Q75" s="151"/>
      <c r="R75" s="11" t="s">
        <v>1</v>
      </c>
      <c r="S75" s="149"/>
      <c r="T75" s="194" t="s">
        <v>21</v>
      </c>
      <c r="U75" s="194"/>
      <c r="V75" s="195"/>
      <c r="W75" s="196"/>
      <c r="X75" s="196"/>
      <c r="Y75" s="197"/>
      <c r="Z75" s="195"/>
      <c r="AA75" s="196"/>
      <c r="AB75" s="196"/>
      <c r="AC75" s="196"/>
      <c r="AD75" s="180"/>
      <c r="AE75" s="181"/>
      <c r="AF75" s="181"/>
      <c r="AG75" s="182"/>
      <c r="AH75" s="198" t="str">
        <f>IF(AND(V75="",Z75="",AD75=""),"",V75+Z75-AD75)</f>
        <v/>
      </c>
      <c r="AI75" s="198"/>
      <c r="AJ75" s="198"/>
      <c r="AK75" s="199"/>
      <c r="AL75" s="200"/>
      <c r="AM75" s="201"/>
      <c r="AN75" s="157" t="str">
        <f>IF(AND(AH75="",AL75=""),"",ROUNDDOWN(AH75*AL75%,0))</f>
        <v/>
      </c>
      <c r="AO75" s="158"/>
      <c r="AP75" s="158"/>
      <c r="AQ75" s="158"/>
      <c r="AR75" s="158"/>
      <c r="AS75" s="56"/>
      <c r="AV75" s="23"/>
      <c r="AW75" s="24"/>
      <c r="AY75" s="50" t="str">
        <f t="shared" ref="AY75" si="30">AH75</f>
        <v/>
      </c>
      <c r="AZ75" s="49" t="e">
        <f>IF(AV74&lt;=#REF!,AH75,IF(AND(AV74&gt;=#REF!,AV74&lt;=#REF!),AH75*105/108,AH75))</f>
        <v>#REF!</v>
      </c>
      <c r="BA75" s="48"/>
      <c r="BB75" s="49" t="e">
        <f t="shared" ref="BB75" si="31">IF($AL75="賃金で算定",0,INT(AY75*$AL75/100))</f>
        <v>#VALUE!</v>
      </c>
      <c r="BC75" s="49" t="e">
        <f>IF(AY75=AZ75,BB75,AZ75*$AL75/100)</f>
        <v>#REF!</v>
      </c>
      <c r="BL75" s="22" t="e">
        <f>IF(AY75=AZ75,0,1)</f>
        <v>#REF!</v>
      </c>
      <c r="BM75" s="22" t="e">
        <f>IF(BL75=1,AL75,"")</f>
        <v>#REF!</v>
      </c>
    </row>
    <row r="76" spans="2:74" ht="18" customHeight="1" x14ac:dyDescent="0.15">
      <c r="B76" s="183"/>
      <c r="C76" s="184"/>
      <c r="D76" s="184"/>
      <c r="E76" s="184"/>
      <c r="F76" s="184"/>
      <c r="G76" s="184"/>
      <c r="H76" s="184"/>
      <c r="I76" s="185"/>
      <c r="J76" s="183"/>
      <c r="K76" s="184"/>
      <c r="L76" s="184"/>
      <c r="M76" s="184"/>
      <c r="N76" s="189"/>
      <c r="O76" s="152"/>
      <c r="P76" s="74" t="s">
        <v>31</v>
      </c>
      <c r="Q76" s="150"/>
      <c r="R76" s="74" t="s">
        <v>1</v>
      </c>
      <c r="S76" s="148"/>
      <c r="T76" s="191" t="s">
        <v>108</v>
      </c>
      <c r="U76" s="191"/>
      <c r="V76" s="192"/>
      <c r="W76" s="193"/>
      <c r="X76" s="193"/>
      <c r="Y76" s="132"/>
      <c r="Z76" s="109"/>
      <c r="AA76" s="110"/>
      <c r="AB76" s="110"/>
      <c r="AC76" s="108"/>
      <c r="AD76" s="109"/>
      <c r="AE76" s="110"/>
      <c r="AF76" s="110"/>
      <c r="AG76" s="111"/>
      <c r="AH76" s="177"/>
      <c r="AI76" s="178"/>
      <c r="AJ76" s="178"/>
      <c r="AK76" s="179"/>
      <c r="AL76" s="136"/>
      <c r="AM76" s="137"/>
      <c r="AN76" s="177"/>
      <c r="AO76" s="178"/>
      <c r="AP76" s="178"/>
      <c r="AQ76" s="178"/>
      <c r="AR76" s="178"/>
      <c r="AS76" s="112"/>
      <c r="AV76" s="23" t="str">
        <f>IF(OR(O76="",Q76=""),"", IF(O76&lt;20,DATE(O76+118,Q76,IF(S76="",1,S76)),DATE(O76+88,Q76,IF(S76="",1,S76))))</f>
        <v/>
      </c>
      <c r="AW76" s="24" t="e">
        <f>IF(AV76&lt;=#REF!,"昔",IF(AV76&lt;=#REF!,"上",IF(AV76&lt;=#REF!,"中","下")))</f>
        <v>#REF!</v>
      </c>
      <c r="AX76" s="9" t="e">
        <f>IF(AV76&lt;=#REF!,5,IF(AV76&lt;=#REF!,7,IF(AV76&lt;=#REF!,9,11)))</f>
        <v>#REF!</v>
      </c>
      <c r="AY76" s="100"/>
      <c r="AZ76" s="101"/>
      <c r="BA76" s="102">
        <f t="shared" ref="BA76" si="32">AN76</f>
        <v>0</v>
      </c>
      <c r="BB76" s="101"/>
      <c r="BC76" s="101"/>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186"/>
      <c r="C77" s="187"/>
      <c r="D77" s="187"/>
      <c r="E77" s="187"/>
      <c r="F77" s="187"/>
      <c r="G77" s="187"/>
      <c r="H77" s="187"/>
      <c r="I77" s="188"/>
      <c r="J77" s="186"/>
      <c r="K77" s="187"/>
      <c r="L77" s="187"/>
      <c r="M77" s="187"/>
      <c r="N77" s="190"/>
      <c r="O77" s="153"/>
      <c r="P77" s="11" t="s">
        <v>0</v>
      </c>
      <c r="Q77" s="151"/>
      <c r="R77" s="11" t="s">
        <v>1</v>
      </c>
      <c r="S77" s="149"/>
      <c r="T77" s="194" t="s">
        <v>21</v>
      </c>
      <c r="U77" s="194"/>
      <c r="V77" s="195"/>
      <c r="W77" s="196"/>
      <c r="X77" s="196"/>
      <c r="Y77" s="197"/>
      <c r="Z77" s="195"/>
      <c r="AA77" s="196"/>
      <c r="AB77" s="196"/>
      <c r="AC77" s="196"/>
      <c r="AD77" s="180"/>
      <c r="AE77" s="181"/>
      <c r="AF77" s="181"/>
      <c r="AG77" s="182"/>
      <c r="AH77" s="198" t="str">
        <f>IF(AND(V77="",Z77="",AD77=""),"",V77+Z77-AD77)</f>
        <v/>
      </c>
      <c r="AI77" s="198"/>
      <c r="AJ77" s="198"/>
      <c r="AK77" s="199"/>
      <c r="AL77" s="200"/>
      <c r="AM77" s="201"/>
      <c r="AN77" s="157" t="str">
        <f>IF(AND(AH77="",AL77=""),"",ROUNDDOWN(AH77*AL77%,0))</f>
        <v/>
      </c>
      <c r="AO77" s="158"/>
      <c r="AP77" s="158"/>
      <c r="AQ77" s="158"/>
      <c r="AR77" s="158"/>
      <c r="AS77" s="56"/>
      <c r="AV77" s="23"/>
      <c r="AW77" s="24"/>
      <c r="AY77" s="50" t="str">
        <f t="shared" ref="AY77" si="33">AH77</f>
        <v/>
      </c>
      <c r="AZ77" s="49" t="e">
        <f>IF(AV76&lt;=#REF!,AH77,IF(AND(AV76&gt;=#REF!,AV76&lt;=#REF!),AH77*105/108,AH77))</f>
        <v>#REF!</v>
      </c>
      <c r="BA77" s="48"/>
      <c r="BB77" s="49" t="e">
        <f t="shared" ref="BB77" si="34">IF($AL77="賃金で算定",0,INT(AY77*$AL77/100))</f>
        <v>#VALUE!</v>
      </c>
      <c r="BC77" s="49" t="e">
        <f>IF(AY77=AZ77,BB77,AZ77*$AL77/100)</f>
        <v>#REF!</v>
      </c>
      <c r="BL77" s="22" t="e">
        <f>IF(AY77=AZ77,0,1)</f>
        <v>#REF!</v>
      </c>
      <c r="BM77" s="22" t="e">
        <f>IF(BL77=1,AL77,"")</f>
        <v>#REF!</v>
      </c>
    </row>
    <row r="78" spans="2:74" ht="18" customHeight="1" x14ac:dyDescent="0.15">
      <c r="B78" s="159" t="s">
        <v>81</v>
      </c>
      <c r="C78" s="160"/>
      <c r="D78" s="160"/>
      <c r="E78" s="161"/>
      <c r="F78" s="168"/>
      <c r="G78" s="169"/>
      <c r="H78" s="169"/>
      <c r="I78" s="169"/>
      <c r="J78" s="169"/>
      <c r="K78" s="169"/>
      <c r="L78" s="169"/>
      <c r="M78" s="169"/>
      <c r="N78" s="170"/>
      <c r="O78" s="159" t="s">
        <v>82</v>
      </c>
      <c r="P78" s="160"/>
      <c r="Q78" s="160"/>
      <c r="R78" s="160"/>
      <c r="S78" s="160"/>
      <c r="T78" s="160"/>
      <c r="U78" s="161"/>
      <c r="V78" s="177"/>
      <c r="W78" s="178"/>
      <c r="X78" s="178"/>
      <c r="Y78" s="179"/>
      <c r="Z78" s="138"/>
      <c r="AA78" s="139"/>
      <c r="AB78" s="139"/>
      <c r="AC78" s="140"/>
      <c r="AD78" s="138"/>
      <c r="AE78" s="139"/>
      <c r="AF78" s="139"/>
      <c r="AG78" s="140"/>
      <c r="AH78" s="177"/>
      <c r="AI78" s="178"/>
      <c r="AJ78" s="178"/>
      <c r="AK78" s="179"/>
      <c r="AL78" s="138"/>
      <c r="AM78" s="141"/>
      <c r="AN78" s="177"/>
      <c r="AO78" s="178"/>
      <c r="AP78" s="178"/>
      <c r="AQ78" s="178"/>
      <c r="AR78" s="178"/>
      <c r="AS78" s="142"/>
      <c r="AW78" s="24"/>
      <c r="AY78" s="100"/>
      <c r="AZ78" s="117"/>
      <c r="BA78" s="118">
        <f>BA60+BA62+BA64+BA66+BA68+BA70+BA72+BA74+BA76</f>
        <v>0</v>
      </c>
      <c r="BB78" s="102" t="e">
        <f>BB61+BB63+BB65+BB67+BB69+BB71+BB73+BB75+BB77</f>
        <v>#VALUE!</v>
      </c>
      <c r="BC78" s="102">
        <f>SUMIF(BL61:BL77,0,BC61:BC77)+ROUNDDOWN(ROUNDDOWN(BL78*105/108,0)*BM78/100,0)</f>
        <v>0</v>
      </c>
      <c r="BL78" s="22">
        <f>SUMIF(BL61:BL77,1,AH61:AK77)</f>
        <v>0</v>
      </c>
      <c r="BM78" s="22">
        <f>IF(COUNT(BM61:BM77)=0,0,SUM(BM61:BM77)/COUNT(BM61:BM77))</f>
        <v>0</v>
      </c>
      <c r="BV78" s="3"/>
    </row>
    <row r="79" spans="2:74" ht="18" customHeight="1" x14ac:dyDescent="0.15">
      <c r="B79" s="162"/>
      <c r="C79" s="163"/>
      <c r="D79" s="163"/>
      <c r="E79" s="164"/>
      <c r="F79" s="171"/>
      <c r="G79" s="172"/>
      <c r="H79" s="172"/>
      <c r="I79" s="172"/>
      <c r="J79" s="172"/>
      <c r="K79" s="172"/>
      <c r="L79" s="172"/>
      <c r="M79" s="172"/>
      <c r="N79" s="173"/>
      <c r="O79" s="162"/>
      <c r="P79" s="163"/>
      <c r="Q79" s="163"/>
      <c r="R79" s="163"/>
      <c r="S79" s="163"/>
      <c r="T79" s="163"/>
      <c r="U79" s="164"/>
      <c r="V79" s="180"/>
      <c r="W79" s="181"/>
      <c r="X79" s="181"/>
      <c r="Y79" s="182"/>
      <c r="Z79" s="180"/>
      <c r="AA79" s="181"/>
      <c r="AB79" s="181"/>
      <c r="AC79" s="181"/>
      <c r="AD79" s="180"/>
      <c r="AE79" s="181"/>
      <c r="AF79" s="181"/>
      <c r="AG79" s="181"/>
      <c r="AH79" s="180"/>
      <c r="AI79" s="181"/>
      <c r="AJ79" s="181"/>
      <c r="AK79" s="181"/>
      <c r="AL79" s="143"/>
      <c r="AM79" s="144"/>
      <c r="AN79" s="180"/>
      <c r="AO79" s="181"/>
      <c r="AP79" s="181"/>
      <c r="AQ79" s="181"/>
      <c r="AR79" s="181"/>
      <c r="AS79" s="144"/>
      <c r="AW79" s="24"/>
      <c r="AY79" s="119" t="e">
        <f>AY61+AY63+AY65+AY67+AY69+AY71+AY73+AY75+AY77</f>
        <v>#VALUE!</v>
      </c>
      <c r="AZ79" s="120"/>
      <c r="BA79" s="120"/>
      <c r="BB79" s="121" t="e">
        <f>BB78</f>
        <v>#VALUE!</v>
      </c>
      <c r="BC79" s="122"/>
    </row>
    <row r="80" spans="2:74" ht="18" customHeight="1" x14ac:dyDescent="0.15">
      <c r="B80" s="165"/>
      <c r="C80" s="166"/>
      <c r="D80" s="166"/>
      <c r="E80" s="167"/>
      <c r="F80" s="174"/>
      <c r="G80" s="175"/>
      <c r="H80" s="175"/>
      <c r="I80" s="175"/>
      <c r="J80" s="175"/>
      <c r="K80" s="175"/>
      <c r="L80" s="175"/>
      <c r="M80" s="175"/>
      <c r="N80" s="176"/>
      <c r="O80" s="165"/>
      <c r="P80" s="166"/>
      <c r="Q80" s="166"/>
      <c r="R80" s="166"/>
      <c r="S80" s="166"/>
      <c r="T80" s="166"/>
      <c r="U80" s="167"/>
      <c r="V80" s="157" t="str">
        <f>IF(AND(V61="",V63="",V65="",V67="",V69="",V71="",V73="",V75="",V77=""),"",V61+V63+V65+V67+V69+V71+V73+V75+V77)</f>
        <v/>
      </c>
      <c r="W80" s="158"/>
      <c r="X80" s="158"/>
      <c r="Y80" s="158"/>
      <c r="Z80" s="154" t="str">
        <f t="shared" ref="Z80" si="35">IF(AND(Z61="",Z63="",Z65="",Z67="",Z69="",Z71="",Z73="",Z75="",Z77=""),"",Z61+Z63+Z65+Z67+Z69+Z71+Z73+Z75+Z77)</f>
        <v/>
      </c>
      <c r="AA80" s="155"/>
      <c r="AB80" s="155"/>
      <c r="AC80" s="156"/>
      <c r="AD80" s="154" t="str">
        <f>IF(AND(AD61="",AD63="",AD65="",AD67="",AD69="",AD71="",AD73="",AD75="",AD77=""),"",AD61+AD63+AD65+AD67+AD69+AD71+AD73+AD75+AD77)</f>
        <v/>
      </c>
      <c r="AE80" s="155"/>
      <c r="AF80" s="155"/>
      <c r="AG80" s="156"/>
      <c r="AH80" s="154" t="str">
        <f>IF(SUM(AH61,AH63,AH65,AH67,AH69,AH71,AH73,AH75,AH77)=0,"",SUM(AH61,AH63,AH65,AH67,AH69,AH71,AH73,AH75,AH77))</f>
        <v/>
      </c>
      <c r="AI80" s="155"/>
      <c r="AJ80" s="155"/>
      <c r="AK80" s="156"/>
      <c r="AL80" s="146"/>
      <c r="AM80" s="147"/>
      <c r="AN80" s="157" t="str">
        <f>IF(SUM(AN61,AN63,AN65,AN67,AN69,AN71,AN73,AN75,AN77)=0,"",SUM(AN61,AN63,AN65,AN67,AN69,AN71,AN73,AN75,AN77))</f>
        <v/>
      </c>
      <c r="AO80" s="158"/>
      <c r="AP80" s="158"/>
      <c r="AQ80" s="158"/>
      <c r="AR80" s="158"/>
      <c r="AS80" s="147"/>
      <c r="AU80" s="37"/>
      <c r="AW80" s="24"/>
      <c r="AY80" s="52"/>
      <c r="AZ80" s="53" t="e">
        <f>IF(AZ61+AZ63+AZ65+AZ67+AZ69+AZ71+AZ73+AZ75+AZ77=AY79,0,ROUNDDOWN(AZ61+AZ63+AZ65+AZ67+AZ69+AZ71+AZ73+AZ75+AZ77,0))</f>
        <v>#REF!</v>
      </c>
      <c r="BA80" s="51"/>
      <c r="BB80" s="51"/>
      <c r="BC80" s="53" t="e">
        <f>IF(BC78=BB79,0,BC78)</f>
        <v>#VALUE!</v>
      </c>
    </row>
    <row r="81" spans="30:49" ht="18" customHeight="1" x14ac:dyDescent="0.15">
      <c r="AD81" s="1" t="str">
        <f>IF(AND($F78="",$V78+$V79&gt;0),"事業の種類を選択してください。","")</f>
        <v/>
      </c>
      <c r="AN81" s="305">
        <f>IF(AN78=0,0,AN78+IF(AN80=0,AN79,AN80))</f>
        <v>0</v>
      </c>
      <c r="AO81" s="305"/>
      <c r="AP81" s="305"/>
      <c r="AQ81" s="305"/>
      <c r="AR81" s="305"/>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dataValidations count="1">
    <dataValidation type="list" allowBlank="1" showInputMessage="1" showErrorMessage="1" sqref="F26:N28 F78:N80" xr:uid="{1DF672FB-F2CA-4AB5-A125-2A9A357C810C}">
      <formula1>"31 水道発電施設、ずい道等新設事業,32 道路新設事業,33 舗装工事業,34 鉄道又は軌道新設事業,35 建築事業(既設建築物設備工事業を除く),38 既設建築物設備工事業,36 機械装置(組立又は取付け),36 機械装置(その他のもの),37 その他の建設事業"</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AH17" sqref="AH17:AK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76</v>
      </c>
      <c r="V4" s="4"/>
      <c r="W4" s="4"/>
      <c r="X4" s="4"/>
      <c r="Y4" s="4"/>
      <c r="AC4" s="9"/>
    </row>
    <row r="5" spans="1:45" ht="13.15" customHeight="1" x14ac:dyDescent="0.15">
      <c r="M5" s="7"/>
      <c r="N5" s="343" t="s">
        <v>39</v>
      </c>
      <c r="O5" s="343"/>
      <c r="P5" s="343"/>
      <c r="Q5" s="343"/>
      <c r="R5" s="343"/>
      <c r="S5" s="343"/>
      <c r="T5" s="343"/>
      <c r="U5" s="343"/>
      <c r="V5" s="343"/>
      <c r="W5" s="343"/>
      <c r="X5" s="343"/>
      <c r="Y5" s="343"/>
      <c r="Z5" s="343"/>
      <c r="AA5" s="343"/>
      <c r="AB5" s="343"/>
      <c r="AC5" s="343"/>
      <c r="AD5" s="343"/>
      <c r="AE5" s="343"/>
      <c r="AF5" s="7"/>
      <c r="AM5" s="334" t="s">
        <v>72</v>
      </c>
      <c r="AN5" s="450"/>
      <c r="AO5" s="450"/>
      <c r="AP5" s="451"/>
    </row>
    <row r="6" spans="1:45" ht="13.15" customHeight="1" x14ac:dyDescent="0.15">
      <c r="M6" s="8"/>
      <c r="N6" s="344"/>
      <c r="O6" s="344"/>
      <c r="P6" s="344"/>
      <c r="Q6" s="344"/>
      <c r="R6" s="344"/>
      <c r="S6" s="344"/>
      <c r="T6" s="344"/>
      <c r="U6" s="344"/>
      <c r="V6" s="344"/>
      <c r="W6" s="344"/>
      <c r="X6" s="344"/>
      <c r="Y6" s="344"/>
      <c r="Z6" s="344"/>
      <c r="AA6" s="344"/>
      <c r="AB6" s="344"/>
      <c r="AC6" s="344"/>
      <c r="AD6" s="344"/>
      <c r="AE6" s="344"/>
      <c r="AF6" s="8"/>
      <c r="AM6" s="452"/>
      <c r="AN6" s="453"/>
      <c r="AO6" s="453"/>
      <c r="AP6" s="454"/>
    </row>
    <row r="7" spans="1:45" ht="12.75" customHeight="1" x14ac:dyDescent="0.15">
      <c r="AM7" s="66"/>
      <c r="AN7" s="66"/>
    </row>
    <row r="8" spans="1:45" ht="6" customHeight="1" x14ac:dyDescent="0.15"/>
    <row r="9" spans="1:45" ht="12" customHeight="1" x14ac:dyDescent="0.15">
      <c r="B9" s="224" t="s">
        <v>2</v>
      </c>
      <c r="C9" s="225"/>
      <c r="D9" s="225"/>
      <c r="E9" s="225"/>
      <c r="F9" s="225"/>
      <c r="G9" s="225"/>
      <c r="H9" s="225"/>
      <c r="I9" s="320"/>
      <c r="J9" s="240" t="s">
        <v>10</v>
      </c>
      <c r="K9" s="240"/>
      <c r="L9" s="67" t="s">
        <v>3</v>
      </c>
      <c r="M9" s="240" t="s">
        <v>11</v>
      </c>
      <c r="N9" s="240"/>
      <c r="O9" s="241" t="s">
        <v>12</v>
      </c>
      <c r="P9" s="240"/>
      <c r="Q9" s="240"/>
      <c r="R9" s="240"/>
      <c r="S9" s="240"/>
      <c r="T9" s="240"/>
      <c r="U9" s="240" t="s">
        <v>13</v>
      </c>
      <c r="V9" s="240"/>
      <c r="W9" s="240"/>
      <c r="AL9" s="443">
        <f>'報告書（事業主控）'!AL9</f>
        <v>0</v>
      </c>
      <c r="AM9" s="487"/>
      <c r="AN9" s="294" t="s">
        <v>4</v>
      </c>
      <c r="AO9" s="294"/>
      <c r="AP9" s="434">
        <f>'報告書（事業主控）'!AP9</f>
        <v>1</v>
      </c>
      <c r="AQ9" s="434"/>
      <c r="AR9" s="294" t="s">
        <v>5</v>
      </c>
      <c r="AS9" s="295"/>
    </row>
    <row r="10" spans="1:45" ht="13.9" customHeight="1" x14ac:dyDescent="0.15">
      <c r="B10" s="225"/>
      <c r="C10" s="225"/>
      <c r="D10" s="225"/>
      <c r="E10" s="225"/>
      <c r="F10" s="225"/>
      <c r="G10" s="225"/>
      <c r="H10" s="225"/>
      <c r="I10" s="320"/>
      <c r="J10" s="403" t="str">
        <f>'報告書（事業主控）'!J10</f>
        <v>2</v>
      </c>
      <c r="K10" s="479" t="str">
        <f>'報告書（事業主控）'!K10</f>
        <v>8</v>
      </c>
      <c r="L10" s="403" t="str">
        <f>'報告書（事業主控）'!L10</f>
        <v>1</v>
      </c>
      <c r="M10" s="467" t="str">
        <f>'報告書（事業主控）'!M10</f>
        <v>0</v>
      </c>
      <c r="N10" s="469" t="str">
        <f>'報告書（事業主控）'!N10</f>
        <v>9</v>
      </c>
      <c r="O10" s="403" t="str">
        <f>'報告書（事業主控）'!O10</f>
        <v>9</v>
      </c>
      <c r="P10" s="471" t="str">
        <f>'報告書（事業主控）'!P10</f>
        <v>4</v>
      </c>
      <c r="Q10" s="471" t="str">
        <f>'報告書（事業主控）'!Q10</f>
        <v>3</v>
      </c>
      <c r="R10" s="471">
        <f>'報告書（事業主控）'!R10</f>
        <v>0</v>
      </c>
      <c r="S10" s="471">
        <f>'報告書（事業主控）'!S10</f>
        <v>0</v>
      </c>
      <c r="T10" s="469">
        <f>'報告書（事業主控）'!T10</f>
        <v>0</v>
      </c>
      <c r="U10" s="403">
        <f>'報告書（事業主控）'!U10</f>
        <v>0</v>
      </c>
      <c r="V10" s="471">
        <f>'報告書（事業主控）'!V10</f>
        <v>0</v>
      </c>
      <c r="W10" s="485">
        <f>'報告書（事業主控）'!W10</f>
        <v>0</v>
      </c>
      <c r="AL10" s="488"/>
      <c r="AM10" s="489"/>
      <c r="AN10" s="296"/>
      <c r="AO10" s="296"/>
      <c r="AP10" s="435"/>
      <c r="AQ10" s="435"/>
      <c r="AR10" s="296"/>
      <c r="AS10" s="297"/>
    </row>
    <row r="11" spans="1:45" ht="9" customHeight="1" x14ac:dyDescent="0.15">
      <c r="B11" s="225"/>
      <c r="C11" s="225"/>
      <c r="D11" s="225"/>
      <c r="E11" s="225"/>
      <c r="F11" s="225"/>
      <c r="G11" s="225"/>
      <c r="H11" s="225"/>
      <c r="I11" s="320"/>
      <c r="J11" s="404"/>
      <c r="K11" s="480"/>
      <c r="L11" s="404"/>
      <c r="M11" s="468"/>
      <c r="N11" s="470"/>
      <c r="O11" s="404"/>
      <c r="P11" s="472"/>
      <c r="Q11" s="472"/>
      <c r="R11" s="472"/>
      <c r="S11" s="472"/>
      <c r="T11" s="470"/>
      <c r="U11" s="404"/>
      <c r="V11" s="472"/>
      <c r="W11" s="486"/>
      <c r="AL11" s="490"/>
      <c r="AM11" s="491"/>
      <c r="AN11" s="298"/>
      <c r="AO11" s="298"/>
      <c r="AP11" s="436"/>
      <c r="AQ11" s="436"/>
      <c r="AR11" s="298"/>
      <c r="AS11" s="299"/>
    </row>
    <row r="12" spans="1:45" ht="6" customHeight="1" x14ac:dyDescent="0.15">
      <c r="B12" s="226"/>
      <c r="C12" s="226"/>
      <c r="D12" s="226"/>
      <c r="E12" s="226"/>
      <c r="F12" s="226"/>
      <c r="G12" s="226"/>
      <c r="H12" s="226"/>
      <c r="I12" s="159"/>
      <c r="J12" s="404"/>
      <c r="K12" s="480"/>
      <c r="L12" s="404"/>
      <c r="M12" s="468"/>
      <c r="N12" s="470"/>
      <c r="O12" s="404"/>
      <c r="P12" s="472"/>
      <c r="Q12" s="472"/>
      <c r="R12" s="472"/>
      <c r="S12" s="472"/>
      <c r="T12" s="470"/>
      <c r="U12" s="404"/>
      <c r="V12" s="472"/>
      <c r="W12" s="486"/>
    </row>
    <row r="13" spans="1:45" s="3" customFormat="1" ht="15" customHeight="1" x14ac:dyDescent="0.15">
      <c r="A13" s="1"/>
      <c r="B13" s="202" t="s">
        <v>14</v>
      </c>
      <c r="C13" s="203"/>
      <c r="D13" s="203"/>
      <c r="E13" s="203"/>
      <c r="F13" s="203"/>
      <c r="G13" s="203"/>
      <c r="H13" s="203"/>
      <c r="I13" s="204"/>
      <c r="J13" s="202" t="s">
        <v>6</v>
      </c>
      <c r="K13" s="203"/>
      <c r="L13" s="203"/>
      <c r="M13" s="203"/>
      <c r="N13" s="211"/>
      <c r="O13" s="214" t="s">
        <v>15</v>
      </c>
      <c r="P13" s="203"/>
      <c r="Q13" s="203"/>
      <c r="R13" s="203"/>
      <c r="S13" s="203"/>
      <c r="T13" s="203"/>
      <c r="U13" s="204"/>
      <c r="V13" s="68" t="s">
        <v>77</v>
      </c>
      <c r="W13" s="69"/>
      <c r="X13" s="69"/>
      <c r="Y13" s="220" t="s">
        <v>78</v>
      </c>
      <c r="Z13" s="220"/>
      <c r="AA13" s="220"/>
      <c r="AB13" s="220"/>
      <c r="AC13" s="220"/>
      <c r="AD13" s="220"/>
      <c r="AE13" s="220"/>
      <c r="AF13" s="220"/>
      <c r="AG13" s="220"/>
      <c r="AH13" s="220"/>
      <c r="AI13" s="69"/>
      <c r="AJ13" s="69"/>
      <c r="AK13" s="70"/>
      <c r="AL13" s="71" t="s">
        <v>79</v>
      </c>
      <c r="AM13" s="72"/>
      <c r="AN13" s="222" t="s">
        <v>80</v>
      </c>
      <c r="AO13" s="222"/>
      <c r="AP13" s="222"/>
      <c r="AQ13" s="222"/>
      <c r="AR13" s="222"/>
      <c r="AS13" s="223"/>
    </row>
    <row r="14" spans="1:45" s="3" customFormat="1" ht="13.9" customHeight="1" x14ac:dyDescent="0.15">
      <c r="A14" s="1"/>
      <c r="B14" s="205"/>
      <c r="C14" s="206"/>
      <c r="D14" s="206"/>
      <c r="E14" s="206"/>
      <c r="F14" s="206"/>
      <c r="G14" s="206"/>
      <c r="H14" s="206"/>
      <c r="I14" s="207"/>
      <c r="J14" s="205"/>
      <c r="K14" s="206"/>
      <c r="L14" s="206"/>
      <c r="M14" s="206"/>
      <c r="N14" s="212"/>
      <c r="O14" s="215"/>
      <c r="P14" s="206"/>
      <c r="Q14" s="206"/>
      <c r="R14" s="206"/>
      <c r="S14" s="206"/>
      <c r="T14" s="206"/>
      <c r="U14" s="207"/>
      <c r="V14" s="242" t="s">
        <v>7</v>
      </c>
      <c r="W14" s="243"/>
      <c r="X14" s="243"/>
      <c r="Y14" s="244"/>
      <c r="Z14" s="248" t="s">
        <v>16</v>
      </c>
      <c r="AA14" s="249"/>
      <c r="AB14" s="249"/>
      <c r="AC14" s="250"/>
      <c r="AD14" s="254" t="s">
        <v>17</v>
      </c>
      <c r="AE14" s="255"/>
      <c r="AF14" s="255"/>
      <c r="AG14" s="256"/>
      <c r="AH14" s="425" t="s">
        <v>40</v>
      </c>
      <c r="AI14" s="294"/>
      <c r="AJ14" s="294"/>
      <c r="AK14" s="295"/>
      <c r="AL14" s="326" t="s">
        <v>18</v>
      </c>
      <c r="AM14" s="327"/>
      <c r="AN14" s="268" t="s">
        <v>19</v>
      </c>
      <c r="AO14" s="269"/>
      <c r="AP14" s="269"/>
      <c r="AQ14" s="269"/>
      <c r="AR14" s="270"/>
      <c r="AS14" s="271"/>
    </row>
    <row r="15" spans="1:45" s="3" customFormat="1" ht="13.9" customHeight="1" x14ac:dyDescent="0.15">
      <c r="A15" s="1"/>
      <c r="B15" s="208"/>
      <c r="C15" s="209"/>
      <c r="D15" s="209"/>
      <c r="E15" s="209"/>
      <c r="F15" s="209"/>
      <c r="G15" s="209"/>
      <c r="H15" s="209"/>
      <c r="I15" s="210"/>
      <c r="J15" s="208"/>
      <c r="K15" s="209"/>
      <c r="L15" s="209"/>
      <c r="M15" s="209"/>
      <c r="N15" s="213"/>
      <c r="O15" s="216"/>
      <c r="P15" s="209"/>
      <c r="Q15" s="209"/>
      <c r="R15" s="209"/>
      <c r="S15" s="209"/>
      <c r="T15" s="209"/>
      <c r="U15" s="210"/>
      <c r="V15" s="245"/>
      <c r="W15" s="246"/>
      <c r="X15" s="246"/>
      <c r="Y15" s="247"/>
      <c r="Z15" s="251"/>
      <c r="AA15" s="252"/>
      <c r="AB15" s="252"/>
      <c r="AC15" s="253"/>
      <c r="AD15" s="257"/>
      <c r="AE15" s="258"/>
      <c r="AF15" s="258"/>
      <c r="AG15" s="259"/>
      <c r="AH15" s="426"/>
      <c r="AI15" s="298"/>
      <c r="AJ15" s="298"/>
      <c r="AK15" s="299"/>
      <c r="AL15" s="328"/>
      <c r="AM15" s="329"/>
      <c r="AN15" s="292"/>
      <c r="AO15" s="292"/>
      <c r="AP15" s="292"/>
      <c r="AQ15" s="292"/>
      <c r="AR15" s="292"/>
      <c r="AS15" s="293"/>
    </row>
    <row r="16" spans="1:45" ht="18" customHeight="1" x14ac:dyDescent="0.15">
      <c r="B16" s="427">
        <f>'報告書（事業主控）'!B16</f>
        <v>0</v>
      </c>
      <c r="C16" s="428"/>
      <c r="D16" s="428"/>
      <c r="E16" s="428"/>
      <c r="F16" s="428"/>
      <c r="G16" s="428"/>
      <c r="H16" s="428"/>
      <c r="I16" s="429"/>
      <c r="J16" s="427">
        <f>'報告書（事業主控）'!J16</f>
        <v>0</v>
      </c>
      <c r="K16" s="428"/>
      <c r="L16" s="428"/>
      <c r="M16" s="428"/>
      <c r="N16" s="430"/>
      <c r="O16" s="73">
        <f>'報告書（事業主控）'!O16</f>
        <v>0</v>
      </c>
      <c r="P16" s="74" t="s">
        <v>0</v>
      </c>
      <c r="Q16" s="73">
        <f>'報告書（事業主控）'!Q16</f>
        <v>0</v>
      </c>
      <c r="R16" s="74" t="s">
        <v>1</v>
      </c>
      <c r="S16" s="73">
        <f>'報告書（事業主控）'!S16</f>
        <v>0</v>
      </c>
      <c r="T16" s="191" t="s">
        <v>20</v>
      </c>
      <c r="U16" s="191"/>
      <c r="V16" s="374">
        <f>'報告書（事業主控）'!V16:X16</f>
        <v>0</v>
      </c>
      <c r="W16" s="375"/>
      <c r="X16" s="375"/>
      <c r="Y16" s="75" t="s">
        <v>8</v>
      </c>
      <c r="Z16" s="76"/>
      <c r="AA16" s="77"/>
      <c r="AB16" s="77"/>
      <c r="AC16" s="75" t="s">
        <v>8</v>
      </c>
      <c r="AD16" s="76"/>
      <c r="AE16" s="77"/>
      <c r="AF16" s="77"/>
      <c r="AG16" s="78" t="s">
        <v>8</v>
      </c>
      <c r="AH16" s="476">
        <f>'報告書（事業主控）'!AH16</f>
        <v>0</v>
      </c>
      <c r="AI16" s="477"/>
      <c r="AJ16" s="477"/>
      <c r="AK16" s="478"/>
      <c r="AL16" s="76"/>
      <c r="AM16" s="79"/>
      <c r="AN16" s="368">
        <f>'報告書（事業主控）'!AN16</f>
        <v>0</v>
      </c>
      <c r="AO16" s="369"/>
      <c r="AP16" s="369"/>
      <c r="AQ16" s="369"/>
      <c r="AR16" s="369"/>
      <c r="AS16" s="78" t="s">
        <v>8</v>
      </c>
    </row>
    <row r="17" spans="2:45" ht="18" customHeight="1" x14ac:dyDescent="0.15">
      <c r="B17" s="473"/>
      <c r="C17" s="474"/>
      <c r="D17" s="474"/>
      <c r="E17" s="474"/>
      <c r="F17" s="474"/>
      <c r="G17" s="474"/>
      <c r="H17" s="474"/>
      <c r="I17" s="481"/>
      <c r="J17" s="473"/>
      <c r="K17" s="474"/>
      <c r="L17" s="474"/>
      <c r="M17" s="474"/>
      <c r="N17" s="475"/>
      <c r="O17" s="30">
        <f>'報告書（事業主控）'!O17</f>
        <v>0</v>
      </c>
      <c r="P17" s="11" t="s">
        <v>0</v>
      </c>
      <c r="Q17" s="30">
        <f>'報告書（事業主控）'!Q17</f>
        <v>0</v>
      </c>
      <c r="R17" s="11" t="s">
        <v>1</v>
      </c>
      <c r="S17" s="30">
        <f>'報告書（事業主控）'!S17</f>
        <v>0</v>
      </c>
      <c r="T17" s="194" t="s">
        <v>21</v>
      </c>
      <c r="U17" s="194"/>
      <c r="V17" s="372">
        <f>'報告書（事業主控）'!V17</f>
        <v>0</v>
      </c>
      <c r="W17" s="373"/>
      <c r="X17" s="373"/>
      <c r="Y17" s="373"/>
      <c r="Z17" s="372">
        <f>'報告書（事業主控）'!Z17</f>
        <v>0</v>
      </c>
      <c r="AA17" s="373"/>
      <c r="AB17" s="373"/>
      <c r="AC17" s="373"/>
      <c r="AD17" s="372">
        <f>'報告書（事業主控）'!AD17</f>
        <v>0</v>
      </c>
      <c r="AE17" s="373"/>
      <c r="AF17" s="373"/>
      <c r="AG17" s="373"/>
      <c r="AH17" s="372" t="str">
        <f>'報告書（事業主控）'!AH17</f>
        <v/>
      </c>
      <c r="AI17" s="373"/>
      <c r="AJ17" s="373"/>
      <c r="AK17" s="381"/>
      <c r="AL17" s="379">
        <f>'報告書（事業主控）'!AL17</f>
        <v>0</v>
      </c>
      <c r="AM17" s="380"/>
      <c r="AN17" s="370" t="str">
        <f>'報告書（事業主控）'!AN17</f>
        <v/>
      </c>
      <c r="AO17" s="371"/>
      <c r="AP17" s="371"/>
      <c r="AQ17" s="371"/>
      <c r="AR17" s="371"/>
      <c r="AS17" s="58"/>
    </row>
    <row r="18" spans="2:45" ht="18" customHeight="1" x14ac:dyDescent="0.15">
      <c r="B18" s="427">
        <f>'報告書（事業主控）'!B18</f>
        <v>0</v>
      </c>
      <c r="C18" s="428"/>
      <c r="D18" s="428"/>
      <c r="E18" s="428"/>
      <c r="F18" s="428"/>
      <c r="G18" s="428"/>
      <c r="H18" s="428"/>
      <c r="I18" s="429"/>
      <c r="J18" s="427">
        <f>'報告書（事業主控）'!J18</f>
        <v>0</v>
      </c>
      <c r="K18" s="428"/>
      <c r="L18" s="428"/>
      <c r="M18" s="428"/>
      <c r="N18" s="430"/>
      <c r="O18" s="73">
        <f>'報告書（事業主控）'!O18</f>
        <v>0</v>
      </c>
      <c r="P18" s="74" t="s">
        <v>0</v>
      </c>
      <c r="Q18" s="73">
        <f>'報告書（事業主控）'!Q18</f>
        <v>0</v>
      </c>
      <c r="R18" s="74" t="s">
        <v>1</v>
      </c>
      <c r="S18" s="73">
        <f>'報告書（事業主控）'!S18</f>
        <v>0</v>
      </c>
      <c r="T18" s="191" t="s">
        <v>20</v>
      </c>
      <c r="U18" s="191"/>
      <c r="V18" s="374">
        <f>'報告書（事業主控）'!V18:X18</f>
        <v>0</v>
      </c>
      <c r="W18" s="375"/>
      <c r="X18" s="375"/>
      <c r="Y18" s="80"/>
      <c r="Z18" s="81"/>
      <c r="AA18" s="82"/>
      <c r="AB18" s="82"/>
      <c r="AC18" s="80"/>
      <c r="AD18" s="81"/>
      <c r="AE18" s="82"/>
      <c r="AF18" s="82"/>
      <c r="AG18" s="80"/>
      <c r="AH18" s="368">
        <f>'報告書（事業主控）'!AH18</f>
        <v>0</v>
      </c>
      <c r="AI18" s="369"/>
      <c r="AJ18" s="369"/>
      <c r="AK18" s="378"/>
      <c r="AL18" s="81"/>
      <c r="AM18" s="83"/>
      <c r="AN18" s="368">
        <f>'報告書（事業主控）'!AN18</f>
        <v>0</v>
      </c>
      <c r="AO18" s="369"/>
      <c r="AP18" s="369"/>
      <c r="AQ18" s="369"/>
      <c r="AR18" s="369"/>
      <c r="AS18" s="84"/>
    </row>
    <row r="19" spans="2:45" ht="18" customHeight="1" x14ac:dyDescent="0.15">
      <c r="B19" s="473"/>
      <c r="C19" s="474"/>
      <c r="D19" s="474"/>
      <c r="E19" s="474"/>
      <c r="F19" s="474"/>
      <c r="G19" s="474"/>
      <c r="H19" s="474"/>
      <c r="I19" s="481"/>
      <c r="J19" s="473"/>
      <c r="K19" s="474"/>
      <c r="L19" s="474"/>
      <c r="M19" s="474"/>
      <c r="N19" s="475"/>
      <c r="O19" s="30">
        <f>'報告書（事業主控）'!O19</f>
        <v>0</v>
      </c>
      <c r="P19" s="11" t="s">
        <v>0</v>
      </c>
      <c r="Q19" s="30">
        <f>'報告書（事業主控）'!Q19</f>
        <v>0</v>
      </c>
      <c r="R19" s="11" t="s">
        <v>1</v>
      </c>
      <c r="S19" s="30">
        <f>'報告書（事業主控）'!S19</f>
        <v>0</v>
      </c>
      <c r="T19" s="194" t="s">
        <v>21</v>
      </c>
      <c r="U19" s="194"/>
      <c r="V19" s="372">
        <f>'報告書（事業主控）'!V19</f>
        <v>0</v>
      </c>
      <c r="W19" s="373"/>
      <c r="X19" s="373"/>
      <c r="Y19" s="373"/>
      <c r="Z19" s="372">
        <f>'報告書（事業主控）'!Z19</f>
        <v>0</v>
      </c>
      <c r="AA19" s="373"/>
      <c r="AB19" s="373"/>
      <c r="AC19" s="373"/>
      <c r="AD19" s="372">
        <f>'報告書（事業主控）'!AD19</f>
        <v>0</v>
      </c>
      <c r="AE19" s="373"/>
      <c r="AF19" s="373"/>
      <c r="AG19" s="373"/>
      <c r="AH19" s="372" t="str">
        <f>'報告書（事業主控）'!AH19</f>
        <v/>
      </c>
      <c r="AI19" s="373"/>
      <c r="AJ19" s="373"/>
      <c r="AK19" s="381"/>
      <c r="AL19" s="379">
        <f>'報告書（事業主控）'!AL19</f>
        <v>0</v>
      </c>
      <c r="AM19" s="380"/>
      <c r="AN19" s="370" t="str">
        <f>'報告書（事業主控）'!AN19</f>
        <v/>
      </c>
      <c r="AO19" s="371"/>
      <c r="AP19" s="371"/>
      <c r="AQ19" s="371"/>
      <c r="AR19" s="371"/>
      <c r="AS19" s="58"/>
    </row>
    <row r="20" spans="2:45" ht="18" customHeight="1" x14ac:dyDescent="0.15">
      <c r="B20" s="427">
        <f>'報告書（事業主控）'!B20</f>
        <v>0</v>
      </c>
      <c r="C20" s="428"/>
      <c r="D20" s="428"/>
      <c r="E20" s="428"/>
      <c r="F20" s="428"/>
      <c r="G20" s="428"/>
      <c r="H20" s="428"/>
      <c r="I20" s="429"/>
      <c r="J20" s="427">
        <f>'報告書（事業主控）'!J20</f>
        <v>0</v>
      </c>
      <c r="K20" s="428"/>
      <c r="L20" s="428"/>
      <c r="M20" s="428"/>
      <c r="N20" s="430"/>
      <c r="O20" s="73">
        <f>'報告書（事業主控）'!O20</f>
        <v>0</v>
      </c>
      <c r="P20" s="74" t="s">
        <v>31</v>
      </c>
      <c r="Q20" s="73">
        <f>'報告書（事業主控）'!Q20</f>
        <v>0</v>
      </c>
      <c r="R20" s="74" t="s">
        <v>32</v>
      </c>
      <c r="S20" s="73">
        <f>'報告書（事業主控）'!S20</f>
        <v>0</v>
      </c>
      <c r="T20" s="191" t="s">
        <v>33</v>
      </c>
      <c r="U20" s="191"/>
      <c r="V20" s="374">
        <f>'報告書（事業主控）'!V20:X20</f>
        <v>0</v>
      </c>
      <c r="W20" s="375"/>
      <c r="X20" s="375"/>
      <c r="Y20" s="80"/>
      <c r="Z20" s="81"/>
      <c r="AA20" s="82"/>
      <c r="AB20" s="82"/>
      <c r="AC20" s="80"/>
      <c r="AD20" s="81"/>
      <c r="AE20" s="82"/>
      <c r="AF20" s="82"/>
      <c r="AG20" s="80"/>
      <c r="AH20" s="368">
        <f>'報告書（事業主控）'!AH20</f>
        <v>0</v>
      </c>
      <c r="AI20" s="369"/>
      <c r="AJ20" s="369"/>
      <c r="AK20" s="378"/>
      <c r="AL20" s="81"/>
      <c r="AM20" s="83"/>
      <c r="AN20" s="368">
        <f>'報告書（事業主控）'!AN20</f>
        <v>0</v>
      </c>
      <c r="AO20" s="369"/>
      <c r="AP20" s="369"/>
      <c r="AQ20" s="369"/>
      <c r="AR20" s="369"/>
      <c r="AS20" s="84"/>
    </row>
    <row r="21" spans="2:45" ht="18" customHeight="1" x14ac:dyDescent="0.15">
      <c r="B21" s="396"/>
      <c r="C21" s="397"/>
      <c r="D21" s="397"/>
      <c r="E21" s="397"/>
      <c r="F21" s="397"/>
      <c r="G21" s="397"/>
      <c r="H21" s="397"/>
      <c r="I21" s="398"/>
      <c r="J21" s="396"/>
      <c r="K21" s="397"/>
      <c r="L21" s="397"/>
      <c r="M21" s="397"/>
      <c r="N21" s="400"/>
      <c r="O21" s="31">
        <f>'報告書（事業主控）'!O21</f>
        <v>0</v>
      </c>
      <c r="P21" s="55" t="s">
        <v>31</v>
      </c>
      <c r="Q21" s="31">
        <f>'報告書（事業主控）'!Q21</f>
        <v>0</v>
      </c>
      <c r="R21" s="55" t="s">
        <v>32</v>
      </c>
      <c r="S21" s="31">
        <f>'報告書（事業主控）'!S21</f>
        <v>0</v>
      </c>
      <c r="T21" s="401" t="s">
        <v>34</v>
      </c>
      <c r="U21" s="401"/>
      <c r="V21" s="370">
        <f>'報告書（事業主控）'!V21</f>
        <v>0</v>
      </c>
      <c r="W21" s="371"/>
      <c r="X21" s="371"/>
      <c r="Y21" s="377"/>
      <c r="Z21" s="370">
        <f>'報告書（事業主控）'!Z21</f>
        <v>0</v>
      </c>
      <c r="AA21" s="371"/>
      <c r="AB21" s="371"/>
      <c r="AC21" s="371"/>
      <c r="AD21" s="370">
        <f>'報告書（事業主控）'!AD21</f>
        <v>0</v>
      </c>
      <c r="AE21" s="371"/>
      <c r="AF21" s="371"/>
      <c r="AG21" s="371"/>
      <c r="AH21" s="372" t="str">
        <f>'報告書（事業主控）'!AH21</f>
        <v/>
      </c>
      <c r="AI21" s="373"/>
      <c r="AJ21" s="373"/>
      <c r="AK21" s="381"/>
      <c r="AL21" s="379">
        <f>'報告書（事業主控）'!AL21</f>
        <v>0</v>
      </c>
      <c r="AM21" s="380"/>
      <c r="AN21" s="370" t="str">
        <f>'報告書（事業主控）'!AN21</f>
        <v/>
      </c>
      <c r="AO21" s="371"/>
      <c r="AP21" s="371"/>
      <c r="AQ21" s="371"/>
      <c r="AR21" s="371"/>
      <c r="AS21" s="58"/>
    </row>
    <row r="22" spans="2:45" ht="18" customHeight="1" x14ac:dyDescent="0.15">
      <c r="B22" s="393">
        <f>'報告書（事業主控）'!B22</f>
        <v>0</v>
      </c>
      <c r="C22" s="394"/>
      <c r="D22" s="394"/>
      <c r="E22" s="394"/>
      <c r="F22" s="394"/>
      <c r="G22" s="394"/>
      <c r="H22" s="394"/>
      <c r="I22" s="395"/>
      <c r="J22" s="393">
        <f>'報告書（事業主控）'!J22</f>
        <v>0</v>
      </c>
      <c r="K22" s="394"/>
      <c r="L22" s="394"/>
      <c r="M22" s="394"/>
      <c r="N22" s="399"/>
      <c r="O22" s="30">
        <f>'報告書（事業主控）'!O22</f>
        <v>0</v>
      </c>
      <c r="P22" s="11" t="s">
        <v>31</v>
      </c>
      <c r="Q22" s="30">
        <f>'報告書（事業主控）'!Q22</f>
        <v>0</v>
      </c>
      <c r="R22" s="11" t="s">
        <v>32</v>
      </c>
      <c r="S22" s="30">
        <f>'報告書（事業主控）'!S22</f>
        <v>0</v>
      </c>
      <c r="T22" s="194" t="s">
        <v>33</v>
      </c>
      <c r="U22" s="194"/>
      <c r="V22" s="374">
        <f>'報告書（事業主控）'!V22:X22</f>
        <v>0</v>
      </c>
      <c r="W22" s="375"/>
      <c r="X22" s="375"/>
      <c r="Y22" s="29"/>
      <c r="Z22" s="85"/>
      <c r="AA22" s="59"/>
      <c r="AB22" s="59"/>
      <c r="AC22" s="29"/>
      <c r="AD22" s="85"/>
      <c r="AE22" s="59"/>
      <c r="AF22" s="59"/>
      <c r="AG22" s="29"/>
      <c r="AH22" s="368">
        <f>'報告書（事業主控）'!AH22</f>
        <v>0</v>
      </c>
      <c r="AI22" s="369"/>
      <c r="AJ22" s="369"/>
      <c r="AK22" s="378"/>
      <c r="AL22" s="85"/>
      <c r="AM22" s="86"/>
      <c r="AN22" s="368">
        <f>'報告書（事業主控）'!AN22</f>
        <v>0</v>
      </c>
      <c r="AO22" s="369"/>
      <c r="AP22" s="369"/>
      <c r="AQ22" s="369"/>
      <c r="AR22" s="369"/>
      <c r="AS22" s="84"/>
    </row>
    <row r="23" spans="2:45" ht="18" customHeight="1" x14ac:dyDescent="0.15">
      <c r="B23" s="396"/>
      <c r="C23" s="397"/>
      <c r="D23" s="397"/>
      <c r="E23" s="397"/>
      <c r="F23" s="397"/>
      <c r="G23" s="397"/>
      <c r="H23" s="397"/>
      <c r="I23" s="398"/>
      <c r="J23" s="396"/>
      <c r="K23" s="397"/>
      <c r="L23" s="397"/>
      <c r="M23" s="397"/>
      <c r="N23" s="400"/>
      <c r="O23" s="31">
        <f>'報告書（事業主控）'!O23</f>
        <v>0</v>
      </c>
      <c r="P23" s="55" t="s">
        <v>31</v>
      </c>
      <c r="Q23" s="31">
        <f>'報告書（事業主控）'!Q23</f>
        <v>0</v>
      </c>
      <c r="R23" s="55" t="s">
        <v>32</v>
      </c>
      <c r="S23" s="31">
        <f>'報告書（事業主控）'!S23</f>
        <v>0</v>
      </c>
      <c r="T23" s="401" t="s">
        <v>34</v>
      </c>
      <c r="U23" s="401"/>
      <c r="V23" s="372">
        <f>'報告書（事業主控）'!V23</f>
        <v>0</v>
      </c>
      <c r="W23" s="373"/>
      <c r="X23" s="373"/>
      <c r="Y23" s="373"/>
      <c r="Z23" s="372">
        <f>'報告書（事業主控）'!Z23</f>
        <v>0</v>
      </c>
      <c r="AA23" s="373"/>
      <c r="AB23" s="373"/>
      <c r="AC23" s="373"/>
      <c r="AD23" s="372">
        <f>'報告書（事業主控）'!AD23</f>
        <v>0</v>
      </c>
      <c r="AE23" s="373"/>
      <c r="AF23" s="373"/>
      <c r="AG23" s="373"/>
      <c r="AH23" s="372" t="str">
        <f>'報告書（事業主控）'!AH23</f>
        <v/>
      </c>
      <c r="AI23" s="373"/>
      <c r="AJ23" s="373"/>
      <c r="AK23" s="381"/>
      <c r="AL23" s="379">
        <f>'報告書（事業主控）'!AL23</f>
        <v>0</v>
      </c>
      <c r="AM23" s="380"/>
      <c r="AN23" s="370" t="str">
        <f>'報告書（事業主控）'!AN23</f>
        <v/>
      </c>
      <c r="AO23" s="371"/>
      <c r="AP23" s="371"/>
      <c r="AQ23" s="371"/>
      <c r="AR23" s="371"/>
      <c r="AS23" s="58"/>
    </row>
    <row r="24" spans="2:45" ht="18" customHeight="1" x14ac:dyDescent="0.15">
      <c r="B24" s="393">
        <f>'報告書（事業主控）'!B24</f>
        <v>0</v>
      </c>
      <c r="C24" s="394"/>
      <c r="D24" s="394"/>
      <c r="E24" s="394"/>
      <c r="F24" s="394"/>
      <c r="G24" s="394"/>
      <c r="H24" s="394"/>
      <c r="I24" s="395"/>
      <c r="J24" s="393">
        <f>'報告書（事業主控）'!J24</f>
        <v>0</v>
      </c>
      <c r="K24" s="394"/>
      <c r="L24" s="394"/>
      <c r="M24" s="394"/>
      <c r="N24" s="399"/>
      <c r="O24" s="30">
        <f>'報告書（事業主控）'!O24</f>
        <v>0</v>
      </c>
      <c r="P24" s="11" t="s">
        <v>31</v>
      </c>
      <c r="Q24" s="30">
        <f>'報告書（事業主控）'!Q24</f>
        <v>0</v>
      </c>
      <c r="R24" s="11" t="s">
        <v>32</v>
      </c>
      <c r="S24" s="30">
        <f>'報告書（事業主控）'!S24</f>
        <v>0</v>
      </c>
      <c r="T24" s="194" t="s">
        <v>33</v>
      </c>
      <c r="U24" s="194"/>
      <c r="V24" s="374">
        <f>'報告書（事業主控）'!V24:X24</f>
        <v>0</v>
      </c>
      <c r="W24" s="375"/>
      <c r="X24" s="375"/>
      <c r="Y24" s="80"/>
      <c r="Z24" s="81"/>
      <c r="AA24" s="82"/>
      <c r="AB24" s="82"/>
      <c r="AC24" s="80"/>
      <c r="AD24" s="81"/>
      <c r="AE24" s="82"/>
      <c r="AF24" s="82"/>
      <c r="AG24" s="80"/>
      <c r="AH24" s="368">
        <f>'報告書（事業主控）'!AH24</f>
        <v>0</v>
      </c>
      <c r="AI24" s="369"/>
      <c r="AJ24" s="369"/>
      <c r="AK24" s="378"/>
      <c r="AL24" s="85"/>
      <c r="AM24" s="86"/>
      <c r="AN24" s="368">
        <f>'報告書（事業主控）'!AN24</f>
        <v>0</v>
      </c>
      <c r="AO24" s="369"/>
      <c r="AP24" s="369"/>
      <c r="AQ24" s="369"/>
      <c r="AR24" s="369"/>
      <c r="AS24" s="84"/>
    </row>
    <row r="25" spans="2:45" ht="18" customHeight="1" x14ac:dyDescent="0.15">
      <c r="B25" s="396"/>
      <c r="C25" s="397"/>
      <c r="D25" s="397"/>
      <c r="E25" s="397"/>
      <c r="F25" s="397"/>
      <c r="G25" s="397"/>
      <c r="H25" s="397"/>
      <c r="I25" s="398"/>
      <c r="J25" s="396"/>
      <c r="K25" s="397"/>
      <c r="L25" s="397"/>
      <c r="M25" s="397"/>
      <c r="N25" s="400"/>
      <c r="O25" s="31">
        <f>'報告書（事業主控）'!O25</f>
        <v>0</v>
      </c>
      <c r="P25" s="55" t="s">
        <v>31</v>
      </c>
      <c r="Q25" s="31">
        <f>'報告書（事業主控）'!Q25</f>
        <v>0</v>
      </c>
      <c r="R25" s="55" t="s">
        <v>32</v>
      </c>
      <c r="S25" s="31">
        <f>'報告書（事業主控）'!S25</f>
        <v>0</v>
      </c>
      <c r="T25" s="401" t="s">
        <v>34</v>
      </c>
      <c r="U25" s="401"/>
      <c r="V25" s="372">
        <f>'報告書（事業主控）'!V25</f>
        <v>0</v>
      </c>
      <c r="W25" s="373"/>
      <c r="X25" s="373"/>
      <c r="Y25" s="373"/>
      <c r="Z25" s="372">
        <f>'報告書（事業主控）'!Z25</f>
        <v>0</v>
      </c>
      <c r="AA25" s="373"/>
      <c r="AB25" s="373"/>
      <c r="AC25" s="373"/>
      <c r="AD25" s="372">
        <f>'報告書（事業主控）'!AD25</f>
        <v>0</v>
      </c>
      <c r="AE25" s="373"/>
      <c r="AF25" s="373"/>
      <c r="AG25" s="373"/>
      <c r="AH25" s="372" t="str">
        <f>'報告書（事業主控）'!AH25</f>
        <v/>
      </c>
      <c r="AI25" s="373"/>
      <c r="AJ25" s="373"/>
      <c r="AK25" s="381"/>
      <c r="AL25" s="379">
        <f>'報告書（事業主控）'!AL25</f>
        <v>0</v>
      </c>
      <c r="AM25" s="380"/>
      <c r="AN25" s="370" t="str">
        <f>'報告書（事業主控）'!AN25</f>
        <v/>
      </c>
      <c r="AO25" s="371"/>
      <c r="AP25" s="371"/>
      <c r="AQ25" s="371"/>
      <c r="AR25" s="371"/>
      <c r="AS25" s="58"/>
    </row>
    <row r="26" spans="2:45" ht="18" customHeight="1" x14ac:dyDescent="0.15">
      <c r="B26" s="159" t="s">
        <v>81</v>
      </c>
      <c r="C26" s="160"/>
      <c r="D26" s="160"/>
      <c r="E26" s="161"/>
      <c r="F26" s="382">
        <f>'報告書（事業主控）'!F26</f>
        <v>0</v>
      </c>
      <c r="G26" s="383"/>
      <c r="H26" s="383"/>
      <c r="I26" s="383"/>
      <c r="J26" s="383"/>
      <c r="K26" s="383"/>
      <c r="L26" s="383"/>
      <c r="M26" s="383"/>
      <c r="N26" s="384"/>
      <c r="O26" s="159" t="s">
        <v>82</v>
      </c>
      <c r="P26" s="160"/>
      <c r="Q26" s="160"/>
      <c r="R26" s="160"/>
      <c r="S26" s="160"/>
      <c r="T26" s="160"/>
      <c r="U26" s="161"/>
      <c r="V26" s="368">
        <f>'報告書（事業主控）'!V26</f>
        <v>0</v>
      </c>
      <c r="W26" s="369"/>
      <c r="X26" s="369"/>
      <c r="Y26" s="378"/>
      <c r="Z26" s="81"/>
      <c r="AA26" s="82"/>
      <c r="AB26" s="82"/>
      <c r="AC26" s="80"/>
      <c r="AD26" s="81"/>
      <c r="AE26" s="82"/>
      <c r="AF26" s="82"/>
      <c r="AG26" s="80"/>
      <c r="AH26" s="368">
        <f>'報告書（事業主控）'!AH26</f>
        <v>0</v>
      </c>
      <c r="AI26" s="369"/>
      <c r="AJ26" s="369"/>
      <c r="AK26" s="378"/>
      <c r="AL26" s="81"/>
      <c r="AM26" s="83"/>
      <c r="AN26" s="368">
        <f>'報告書（事業主控）'!AN26</f>
        <v>0</v>
      </c>
      <c r="AO26" s="369"/>
      <c r="AP26" s="369"/>
      <c r="AQ26" s="369"/>
      <c r="AR26" s="369"/>
      <c r="AS26" s="84"/>
    </row>
    <row r="27" spans="2:45" ht="18" customHeight="1" x14ac:dyDescent="0.15">
      <c r="B27" s="162"/>
      <c r="C27" s="163"/>
      <c r="D27" s="163"/>
      <c r="E27" s="164"/>
      <c r="F27" s="385"/>
      <c r="G27" s="386"/>
      <c r="H27" s="386"/>
      <c r="I27" s="386"/>
      <c r="J27" s="386"/>
      <c r="K27" s="386"/>
      <c r="L27" s="386"/>
      <c r="M27" s="386"/>
      <c r="N27" s="387"/>
      <c r="O27" s="162"/>
      <c r="P27" s="163"/>
      <c r="Q27" s="163"/>
      <c r="R27" s="163"/>
      <c r="S27" s="163"/>
      <c r="T27" s="163"/>
      <c r="U27" s="164"/>
      <c r="V27" s="391">
        <f>'報告書（事業主控）'!V27</f>
        <v>0</v>
      </c>
      <c r="W27" s="392"/>
      <c r="X27" s="392"/>
      <c r="Y27" s="459"/>
      <c r="Z27" s="391">
        <f>'報告書（事業主控）'!Z27</f>
        <v>0</v>
      </c>
      <c r="AA27" s="456"/>
      <c r="AB27" s="456"/>
      <c r="AC27" s="457"/>
      <c r="AD27" s="391">
        <f>'報告書（事業主控）'!AD27</f>
        <v>0</v>
      </c>
      <c r="AE27" s="456"/>
      <c r="AF27" s="456"/>
      <c r="AG27" s="457"/>
      <c r="AH27" s="391">
        <f>'報告書（事業主控）'!AH27</f>
        <v>0</v>
      </c>
      <c r="AI27" s="402"/>
      <c r="AJ27" s="402"/>
      <c r="AK27" s="402"/>
      <c r="AL27" s="85"/>
      <c r="AM27" s="86"/>
      <c r="AN27" s="391">
        <f>'報告書（事業主控）'!AN27</f>
        <v>0</v>
      </c>
      <c r="AO27" s="392"/>
      <c r="AP27" s="392"/>
      <c r="AQ27" s="392"/>
      <c r="AR27" s="392"/>
      <c r="AS27" s="87"/>
    </row>
    <row r="28" spans="2:45" ht="18" customHeight="1" x14ac:dyDescent="0.15">
      <c r="B28" s="165"/>
      <c r="C28" s="166"/>
      <c r="D28" s="166"/>
      <c r="E28" s="167"/>
      <c r="F28" s="388"/>
      <c r="G28" s="389"/>
      <c r="H28" s="389"/>
      <c r="I28" s="389"/>
      <c r="J28" s="389"/>
      <c r="K28" s="389"/>
      <c r="L28" s="389"/>
      <c r="M28" s="389"/>
      <c r="N28" s="390"/>
      <c r="O28" s="165"/>
      <c r="P28" s="166"/>
      <c r="Q28" s="166"/>
      <c r="R28" s="166"/>
      <c r="S28" s="166"/>
      <c r="T28" s="166"/>
      <c r="U28" s="167"/>
      <c r="V28" s="370" t="str">
        <f>'報告書（事業主控）'!V28</f>
        <v/>
      </c>
      <c r="W28" s="371"/>
      <c r="X28" s="371"/>
      <c r="Y28" s="377"/>
      <c r="Z28" s="370" t="str">
        <f>'報告書（事業主控）'!Z28</f>
        <v/>
      </c>
      <c r="AA28" s="371"/>
      <c r="AB28" s="371"/>
      <c r="AC28" s="377"/>
      <c r="AD28" s="370" t="str">
        <f>'報告書（事業主控）'!AD28</f>
        <v/>
      </c>
      <c r="AE28" s="371"/>
      <c r="AF28" s="371"/>
      <c r="AG28" s="377"/>
      <c r="AH28" s="370" t="str">
        <f>'報告書（事業主控）'!AH28</f>
        <v/>
      </c>
      <c r="AI28" s="371"/>
      <c r="AJ28" s="371"/>
      <c r="AK28" s="377"/>
      <c r="AL28" s="57"/>
      <c r="AM28" s="58"/>
      <c r="AN28" s="370" t="str">
        <f>'報告書（事業主控）'!AN28</f>
        <v/>
      </c>
      <c r="AO28" s="371"/>
      <c r="AP28" s="371"/>
      <c r="AQ28" s="371"/>
      <c r="AR28" s="371"/>
      <c r="AS28" s="58"/>
    </row>
    <row r="29" spans="2:45" ht="15.75" customHeight="1" x14ac:dyDescent="0.15">
      <c r="D29" s="2" t="s">
        <v>22</v>
      </c>
      <c r="AN29" s="376">
        <f>'報告書（事業主控）'!AN29:AR29</f>
        <v>0</v>
      </c>
      <c r="AO29" s="376"/>
      <c r="AP29" s="376"/>
      <c r="AQ29" s="376"/>
      <c r="AR29" s="376"/>
    </row>
    <row r="30" spans="2:45" ht="15" customHeight="1" x14ac:dyDescent="0.15">
      <c r="AG30" s="9"/>
      <c r="AI30" s="10" t="s">
        <v>83</v>
      </c>
      <c r="AJ30" s="455">
        <f>'報告書（事業主控）'!AJ30</f>
        <v>0</v>
      </c>
      <c r="AK30" s="455"/>
      <c r="AL30" s="455"/>
      <c r="AM30" s="194" t="s">
        <v>74</v>
      </c>
      <c r="AN30" s="194"/>
      <c r="AO30" s="466">
        <f>'報告書（事業主控）'!AO30</f>
        <v>0</v>
      </c>
      <c r="AP30" s="466"/>
      <c r="AQ30" s="466"/>
      <c r="AR30" s="60"/>
      <c r="AS30" s="11" t="s">
        <v>75</v>
      </c>
    </row>
    <row r="31" spans="2:45" ht="15" customHeight="1" x14ac:dyDescent="0.15">
      <c r="D31" s="436" t="str">
        <f>'報告書（事業主控）'!D31</f>
        <v>令和　7</v>
      </c>
      <c r="E31" s="436"/>
      <c r="F31" s="12" t="s">
        <v>0</v>
      </c>
      <c r="G31" s="436">
        <f>'報告書（事業主控）'!G31</f>
        <v>0</v>
      </c>
      <c r="H31" s="436"/>
      <c r="I31" s="12" t="s">
        <v>1</v>
      </c>
      <c r="J31" s="436">
        <f>'報告書（事業主控）'!J31</f>
        <v>0</v>
      </c>
      <c r="K31" s="436"/>
      <c r="L31" s="12" t="s">
        <v>23</v>
      </c>
      <c r="AG31" s="13"/>
      <c r="AI31" s="10" t="s">
        <v>84</v>
      </c>
      <c r="AJ31" s="483">
        <f>'報告書（事業主控）'!AJ31</f>
        <v>0</v>
      </c>
      <c r="AK31" s="484"/>
      <c r="AL31" s="11" t="s">
        <v>85</v>
      </c>
      <c r="AM31" s="455">
        <f>'報告書（事業主控）'!AM31</f>
        <v>0</v>
      </c>
      <c r="AN31" s="455"/>
      <c r="AO31" s="11" t="s">
        <v>74</v>
      </c>
      <c r="AP31" s="466">
        <f>'報告書（事業主控）'!AP31</f>
        <v>0</v>
      </c>
      <c r="AQ31" s="466"/>
      <c r="AR31" s="60"/>
      <c r="AS31" s="11" t="s">
        <v>75</v>
      </c>
    </row>
    <row r="32" spans="2:45" ht="18" customHeight="1" x14ac:dyDescent="0.15">
      <c r="D32" s="9"/>
      <c r="E32" s="9"/>
      <c r="F32" s="9"/>
      <c r="G32" s="9"/>
      <c r="AA32" s="303" t="s">
        <v>24</v>
      </c>
      <c r="AB32" s="303"/>
      <c r="AC32" s="482" t="str">
        <f>'報告書（事業主控）'!AC32</f>
        <v>兵庫県</v>
      </c>
      <c r="AD32" s="482"/>
      <c r="AE32" s="482"/>
      <c r="AF32" s="482"/>
      <c r="AG32" s="482"/>
      <c r="AH32" s="482"/>
      <c r="AI32" s="482"/>
      <c r="AJ32" s="482"/>
      <c r="AK32" s="482"/>
      <c r="AL32" s="482"/>
      <c r="AM32" s="482"/>
      <c r="AN32" s="482"/>
      <c r="AO32" s="482"/>
      <c r="AP32" s="482"/>
      <c r="AQ32" s="482"/>
      <c r="AR32" s="482"/>
      <c r="AS32" s="482"/>
    </row>
    <row r="33" spans="2:45" ht="15" customHeight="1" x14ac:dyDescent="0.15">
      <c r="D33" s="9"/>
      <c r="E33" s="9"/>
      <c r="F33" s="9"/>
      <c r="G33" s="9"/>
      <c r="H33" s="3"/>
      <c r="X33" s="346" t="s">
        <v>25</v>
      </c>
      <c r="Y33" s="346"/>
      <c r="Z33" s="346"/>
      <c r="AA33" s="2"/>
      <c r="AB33" s="2"/>
      <c r="AC33" s="431">
        <f>'報告書（事業主控）'!AC33</f>
        <v>0</v>
      </c>
      <c r="AD33" s="431"/>
      <c r="AE33" s="431"/>
      <c r="AF33" s="431"/>
      <c r="AG33" s="431"/>
      <c r="AH33" s="431"/>
      <c r="AI33" s="431"/>
      <c r="AJ33" s="431"/>
      <c r="AK33" s="431"/>
      <c r="AL33" s="431"/>
      <c r="AM33" s="431"/>
      <c r="AN33" s="431"/>
      <c r="AS33" s="14"/>
    </row>
    <row r="34" spans="2:45" ht="15" customHeight="1" x14ac:dyDescent="0.15">
      <c r="D34" s="436" t="str">
        <f>'報告書（事業主控）'!D34</f>
        <v>兵庫</v>
      </c>
      <c r="E34" s="436"/>
      <c r="F34" s="436"/>
      <c r="G34" s="436"/>
      <c r="H34" s="12" t="s">
        <v>26</v>
      </c>
      <c r="I34" s="12"/>
      <c r="J34" s="12"/>
      <c r="K34" s="12"/>
      <c r="L34" s="12"/>
      <c r="M34" s="12"/>
      <c r="N34" s="12"/>
      <c r="O34" s="12"/>
      <c r="P34" s="12"/>
      <c r="Q34" s="12"/>
      <c r="R34" s="15"/>
      <c r="S34" s="12"/>
      <c r="Y34" s="9"/>
      <c r="Z34" s="9"/>
      <c r="AA34" s="303" t="s">
        <v>27</v>
      </c>
      <c r="AB34" s="303"/>
      <c r="AC34" s="458">
        <f>'報告書（事業主控）'!AC34</f>
        <v>0</v>
      </c>
      <c r="AD34" s="458"/>
      <c r="AE34" s="458"/>
      <c r="AF34" s="458"/>
      <c r="AG34" s="458"/>
      <c r="AH34" s="458"/>
      <c r="AI34" s="458"/>
      <c r="AJ34" s="458"/>
      <c r="AK34" s="458"/>
      <c r="AL34" s="458"/>
      <c r="AM34" s="458"/>
      <c r="AN34" s="458"/>
      <c r="AO34" s="32"/>
      <c r="AP34" s="32"/>
      <c r="AQ34" s="32"/>
      <c r="AR34" s="32"/>
      <c r="AS34" s="55"/>
    </row>
    <row r="35" spans="2:45" ht="15" customHeight="1" x14ac:dyDescent="0.15">
      <c r="AC35" s="2"/>
      <c r="AD35" s="3" t="s">
        <v>86</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348" t="s">
        <v>29</v>
      </c>
      <c r="AB36" s="349"/>
      <c r="AC36" s="354" t="s">
        <v>87</v>
      </c>
      <c r="AD36" s="355"/>
      <c r="AE36" s="355"/>
      <c r="AF36" s="355"/>
      <c r="AG36" s="355"/>
      <c r="AH36" s="356"/>
      <c r="AI36" s="17"/>
      <c r="AJ36" s="360" t="s">
        <v>88</v>
      </c>
      <c r="AK36" s="360"/>
      <c r="AL36" s="360"/>
      <c r="AM36" s="360"/>
      <c r="AN36" s="360"/>
      <c r="AO36" s="20"/>
      <c r="AP36" s="362" t="s">
        <v>89</v>
      </c>
      <c r="AQ36" s="363"/>
      <c r="AR36" s="363"/>
      <c r="AS36" s="364"/>
    </row>
    <row r="37" spans="2:45" ht="16.149999999999999" customHeight="1" x14ac:dyDescent="0.15">
      <c r="D37" s="88" t="s">
        <v>90</v>
      </c>
      <c r="E37" s="16"/>
      <c r="F37" s="2"/>
      <c r="G37" s="2"/>
      <c r="H37" s="2"/>
      <c r="I37" s="2"/>
      <c r="J37" s="2"/>
      <c r="K37" s="2"/>
      <c r="L37" s="2"/>
      <c r="M37" s="2"/>
      <c r="N37" s="2"/>
      <c r="O37" s="2"/>
      <c r="P37" s="2"/>
      <c r="Q37" s="2"/>
      <c r="R37" s="2"/>
      <c r="S37" s="2"/>
      <c r="T37" s="2"/>
      <c r="U37" s="2"/>
      <c r="V37" s="2"/>
      <c r="W37" s="2"/>
      <c r="X37" s="2"/>
      <c r="AA37" s="350"/>
      <c r="AB37" s="351"/>
      <c r="AC37" s="357"/>
      <c r="AD37" s="358"/>
      <c r="AE37" s="358"/>
      <c r="AF37" s="358"/>
      <c r="AG37" s="358"/>
      <c r="AH37" s="359"/>
      <c r="AI37" s="3"/>
      <c r="AJ37" s="361"/>
      <c r="AK37" s="361"/>
      <c r="AL37" s="361"/>
      <c r="AM37" s="361"/>
      <c r="AN37" s="361"/>
      <c r="AO37" s="19"/>
      <c r="AP37" s="365"/>
      <c r="AQ37" s="366"/>
      <c r="AR37" s="366"/>
      <c r="AS37" s="367"/>
    </row>
    <row r="38" spans="2:45" ht="16.149999999999999" customHeight="1" x14ac:dyDescent="0.15">
      <c r="D38" s="16" t="s">
        <v>91</v>
      </c>
      <c r="E38" s="16"/>
      <c r="F38" s="2"/>
      <c r="G38" s="2"/>
      <c r="H38" s="2"/>
      <c r="I38" s="2"/>
      <c r="J38" s="2"/>
      <c r="K38" s="2"/>
      <c r="L38" s="2"/>
      <c r="M38" s="2"/>
      <c r="N38" s="2"/>
      <c r="O38" s="2"/>
      <c r="P38" s="2"/>
      <c r="Q38" s="2"/>
      <c r="R38" s="2"/>
      <c r="S38" s="2"/>
      <c r="T38" s="2"/>
      <c r="U38" s="2"/>
      <c r="V38" s="2"/>
      <c r="W38" s="2"/>
      <c r="X38" s="2"/>
      <c r="AA38" s="350"/>
      <c r="AB38" s="351"/>
      <c r="AC38" s="460">
        <f>'報告書（事業主控）'!AC38</f>
        <v>0</v>
      </c>
      <c r="AD38" s="461"/>
      <c r="AE38" s="461"/>
      <c r="AF38" s="461"/>
      <c r="AG38" s="461"/>
      <c r="AH38" s="462"/>
      <c r="AI38" s="446">
        <f>'報告書（事業主控）'!AI38</f>
        <v>0</v>
      </c>
      <c r="AJ38" s="447"/>
      <c r="AK38" s="447"/>
      <c r="AL38" s="447"/>
      <c r="AM38" s="447"/>
      <c r="AN38" s="447"/>
      <c r="AO38" s="432"/>
      <c r="AP38" s="437">
        <f>'報告書（事業主控）'!AP38</f>
        <v>0</v>
      </c>
      <c r="AQ38" s="438"/>
      <c r="AR38" s="438"/>
      <c r="AS38" s="439"/>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352"/>
      <c r="AB39" s="353"/>
      <c r="AC39" s="463"/>
      <c r="AD39" s="464"/>
      <c r="AE39" s="464"/>
      <c r="AF39" s="464"/>
      <c r="AG39" s="464"/>
      <c r="AH39" s="465"/>
      <c r="AI39" s="448"/>
      <c r="AJ39" s="449"/>
      <c r="AK39" s="449"/>
      <c r="AL39" s="449"/>
      <c r="AM39" s="449"/>
      <c r="AN39" s="449"/>
      <c r="AO39" s="433"/>
      <c r="AP39" s="440"/>
      <c r="AQ39" s="441"/>
      <c r="AR39" s="441"/>
      <c r="AS39" s="442"/>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61"/>
      <c r="AD40" s="61"/>
      <c r="AE40" s="61"/>
      <c r="AF40" s="61"/>
      <c r="AG40" s="61"/>
      <c r="AH40" s="61"/>
      <c r="AI40" s="61"/>
      <c r="AJ40" s="61"/>
      <c r="AK40" s="61"/>
      <c r="AL40" s="61"/>
      <c r="AM40" s="61"/>
      <c r="AN40" s="61"/>
      <c r="AO40" s="11"/>
      <c r="AP40" s="61"/>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334" t="s">
        <v>72</v>
      </c>
      <c r="AN49" s="450"/>
      <c r="AO49" s="450"/>
      <c r="AP49" s="451"/>
    </row>
    <row r="50" spans="2:45" ht="12.75" customHeight="1" x14ac:dyDescent="0.15">
      <c r="M50" s="26"/>
      <c r="N50" s="26"/>
      <c r="O50" s="26"/>
      <c r="P50" s="26"/>
      <c r="Q50" s="26"/>
      <c r="R50" s="26"/>
      <c r="S50" s="26"/>
      <c r="T50" s="27"/>
      <c r="U50" s="27"/>
      <c r="V50" s="27"/>
      <c r="W50" s="27"/>
      <c r="X50" s="27"/>
      <c r="Y50" s="27"/>
      <c r="Z50" s="27"/>
      <c r="AA50" s="26"/>
      <c r="AB50" s="26"/>
      <c r="AC50" s="26"/>
      <c r="AL50" s="25"/>
      <c r="AM50" s="452"/>
      <c r="AN50" s="453"/>
      <c r="AO50" s="453"/>
      <c r="AP50" s="454"/>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66"/>
      <c r="AO51" s="66"/>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24" t="s">
        <v>2</v>
      </c>
      <c r="C53" s="225"/>
      <c r="D53" s="225"/>
      <c r="E53" s="225"/>
      <c r="F53" s="225"/>
      <c r="G53" s="225"/>
      <c r="H53" s="225"/>
      <c r="I53" s="225"/>
      <c r="J53" s="240" t="s">
        <v>10</v>
      </c>
      <c r="K53" s="240"/>
      <c r="L53" s="67" t="s">
        <v>3</v>
      </c>
      <c r="M53" s="240" t="s">
        <v>11</v>
      </c>
      <c r="N53" s="240"/>
      <c r="O53" s="241" t="s">
        <v>12</v>
      </c>
      <c r="P53" s="240"/>
      <c r="Q53" s="240"/>
      <c r="R53" s="240"/>
      <c r="S53" s="240"/>
      <c r="T53" s="240"/>
      <c r="U53" s="240" t="s">
        <v>13</v>
      </c>
      <c r="V53" s="240"/>
      <c r="W53" s="240"/>
      <c r="AD53" s="11"/>
      <c r="AE53" s="11"/>
      <c r="AF53" s="11"/>
      <c r="AG53" s="11"/>
      <c r="AH53" s="11"/>
      <c r="AI53" s="11"/>
      <c r="AJ53" s="11"/>
      <c r="AL53" s="443">
        <f>$AL$9</f>
        <v>0</v>
      </c>
      <c r="AM53" s="434"/>
      <c r="AN53" s="294" t="s">
        <v>4</v>
      </c>
      <c r="AO53" s="294"/>
      <c r="AP53" s="434"/>
      <c r="AQ53" s="434"/>
      <c r="AR53" s="294" t="s">
        <v>5</v>
      </c>
      <c r="AS53" s="295"/>
    </row>
    <row r="54" spans="2:45" ht="13.9" customHeight="1" x14ac:dyDescent="0.15">
      <c r="B54" s="225"/>
      <c r="C54" s="225"/>
      <c r="D54" s="225"/>
      <c r="E54" s="225"/>
      <c r="F54" s="225"/>
      <c r="G54" s="225"/>
      <c r="H54" s="225"/>
      <c r="I54" s="225"/>
      <c r="J54" s="403" t="str">
        <f>$J$10</f>
        <v>2</v>
      </c>
      <c r="K54" s="405" t="str">
        <f>$K$10</f>
        <v>8</v>
      </c>
      <c r="L54" s="408" t="str">
        <f>$L$10</f>
        <v>1</v>
      </c>
      <c r="M54" s="411" t="str">
        <f>$M$10</f>
        <v>0</v>
      </c>
      <c r="N54" s="405" t="str">
        <f>$N$10</f>
        <v>9</v>
      </c>
      <c r="O54" s="411" t="str">
        <f>$O$10</f>
        <v>9</v>
      </c>
      <c r="P54" s="422" t="str">
        <f>$P$10</f>
        <v>4</v>
      </c>
      <c r="Q54" s="422" t="str">
        <f>$Q$10</f>
        <v>3</v>
      </c>
      <c r="R54" s="422">
        <f>$R$10</f>
        <v>0</v>
      </c>
      <c r="S54" s="422">
        <f>$S$10</f>
        <v>0</v>
      </c>
      <c r="T54" s="405">
        <f>$T$10</f>
        <v>0</v>
      </c>
      <c r="U54" s="411">
        <f>$U$10</f>
        <v>0</v>
      </c>
      <c r="V54" s="422">
        <f>$V$10</f>
        <v>0</v>
      </c>
      <c r="W54" s="405">
        <f>$W$10</f>
        <v>0</v>
      </c>
      <c r="AD54" s="11"/>
      <c r="AE54" s="11"/>
      <c r="AF54" s="11"/>
      <c r="AG54" s="11"/>
      <c r="AH54" s="11"/>
      <c r="AI54" s="11"/>
      <c r="AJ54" s="11"/>
      <c r="AL54" s="444"/>
      <c r="AM54" s="435"/>
      <c r="AN54" s="296"/>
      <c r="AO54" s="296"/>
      <c r="AP54" s="435"/>
      <c r="AQ54" s="435"/>
      <c r="AR54" s="296"/>
      <c r="AS54" s="297"/>
    </row>
    <row r="55" spans="2:45" ht="9" customHeight="1" x14ac:dyDescent="0.15">
      <c r="B55" s="225"/>
      <c r="C55" s="225"/>
      <c r="D55" s="225"/>
      <c r="E55" s="225"/>
      <c r="F55" s="225"/>
      <c r="G55" s="225"/>
      <c r="H55" s="225"/>
      <c r="I55" s="225"/>
      <c r="J55" s="404"/>
      <c r="K55" s="406"/>
      <c r="L55" s="409"/>
      <c r="M55" s="412"/>
      <c r="N55" s="406"/>
      <c r="O55" s="412"/>
      <c r="P55" s="423"/>
      <c r="Q55" s="423"/>
      <c r="R55" s="423"/>
      <c r="S55" s="423"/>
      <c r="T55" s="406"/>
      <c r="U55" s="412"/>
      <c r="V55" s="423"/>
      <c r="W55" s="406"/>
      <c r="AD55" s="11"/>
      <c r="AE55" s="11"/>
      <c r="AF55" s="11"/>
      <c r="AG55" s="11"/>
      <c r="AH55" s="11"/>
      <c r="AI55" s="11"/>
      <c r="AJ55" s="11"/>
      <c r="AL55" s="445"/>
      <c r="AM55" s="436"/>
      <c r="AN55" s="298"/>
      <c r="AO55" s="298"/>
      <c r="AP55" s="436"/>
      <c r="AQ55" s="436"/>
      <c r="AR55" s="298"/>
      <c r="AS55" s="299"/>
    </row>
    <row r="56" spans="2:45" ht="6" customHeight="1" x14ac:dyDescent="0.15">
      <c r="B56" s="226"/>
      <c r="C56" s="226"/>
      <c r="D56" s="226"/>
      <c r="E56" s="226"/>
      <c r="F56" s="226"/>
      <c r="G56" s="226"/>
      <c r="H56" s="226"/>
      <c r="I56" s="226"/>
      <c r="J56" s="404"/>
      <c r="K56" s="407"/>
      <c r="L56" s="410"/>
      <c r="M56" s="413"/>
      <c r="N56" s="407"/>
      <c r="O56" s="413"/>
      <c r="P56" s="424"/>
      <c r="Q56" s="424"/>
      <c r="R56" s="424"/>
      <c r="S56" s="424"/>
      <c r="T56" s="407"/>
      <c r="U56" s="413"/>
      <c r="V56" s="424"/>
      <c r="W56" s="407"/>
    </row>
    <row r="57" spans="2:45" ht="15" customHeight="1" x14ac:dyDescent="0.15">
      <c r="B57" s="202" t="s">
        <v>36</v>
      </c>
      <c r="C57" s="203"/>
      <c r="D57" s="203"/>
      <c r="E57" s="203"/>
      <c r="F57" s="203"/>
      <c r="G57" s="203"/>
      <c r="H57" s="203"/>
      <c r="I57" s="204"/>
      <c r="J57" s="202" t="s">
        <v>6</v>
      </c>
      <c r="K57" s="203"/>
      <c r="L57" s="203"/>
      <c r="M57" s="203"/>
      <c r="N57" s="211"/>
      <c r="O57" s="214" t="s">
        <v>37</v>
      </c>
      <c r="P57" s="203"/>
      <c r="Q57" s="203"/>
      <c r="R57" s="203"/>
      <c r="S57" s="203"/>
      <c r="T57" s="203"/>
      <c r="U57" s="204"/>
      <c r="V57" s="68" t="s">
        <v>92</v>
      </c>
      <c r="W57" s="69"/>
      <c r="X57" s="69"/>
      <c r="Y57" s="220" t="s">
        <v>93</v>
      </c>
      <c r="Z57" s="220"/>
      <c r="AA57" s="220"/>
      <c r="AB57" s="220"/>
      <c r="AC57" s="220"/>
      <c r="AD57" s="220"/>
      <c r="AE57" s="220"/>
      <c r="AF57" s="220"/>
      <c r="AG57" s="220"/>
      <c r="AH57" s="220"/>
      <c r="AI57" s="69"/>
      <c r="AJ57" s="69"/>
      <c r="AK57" s="70"/>
      <c r="AL57" s="221" t="s">
        <v>73</v>
      </c>
      <c r="AM57" s="221"/>
      <c r="AN57" s="222" t="s">
        <v>94</v>
      </c>
      <c r="AO57" s="222"/>
      <c r="AP57" s="222"/>
      <c r="AQ57" s="222"/>
      <c r="AR57" s="222"/>
      <c r="AS57" s="223"/>
    </row>
    <row r="58" spans="2:45" ht="13.9" customHeight="1" x14ac:dyDescent="0.15">
      <c r="B58" s="205"/>
      <c r="C58" s="206"/>
      <c r="D58" s="206"/>
      <c r="E58" s="206"/>
      <c r="F58" s="206"/>
      <c r="G58" s="206"/>
      <c r="H58" s="206"/>
      <c r="I58" s="207"/>
      <c r="J58" s="205"/>
      <c r="K58" s="206"/>
      <c r="L58" s="206"/>
      <c r="M58" s="206"/>
      <c r="N58" s="212"/>
      <c r="O58" s="215"/>
      <c r="P58" s="206"/>
      <c r="Q58" s="206"/>
      <c r="R58" s="206"/>
      <c r="S58" s="206"/>
      <c r="T58" s="206"/>
      <c r="U58" s="207"/>
      <c r="V58" s="242" t="s">
        <v>7</v>
      </c>
      <c r="W58" s="243"/>
      <c r="X58" s="243"/>
      <c r="Y58" s="244"/>
      <c r="Z58" s="248" t="s">
        <v>16</v>
      </c>
      <c r="AA58" s="249"/>
      <c r="AB58" s="249"/>
      <c r="AC58" s="250"/>
      <c r="AD58" s="254" t="s">
        <v>17</v>
      </c>
      <c r="AE58" s="255"/>
      <c r="AF58" s="255"/>
      <c r="AG58" s="256"/>
      <c r="AH58" s="425" t="s">
        <v>40</v>
      </c>
      <c r="AI58" s="294"/>
      <c r="AJ58" s="294"/>
      <c r="AK58" s="295"/>
      <c r="AL58" s="266" t="s">
        <v>38</v>
      </c>
      <c r="AM58" s="266"/>
      <c r="AN58" s="268" t="s">
        <v>19</v>
      </c>
      <c r="AO58" s="269"/>
      <c r="AP58" s="269"/>
      <c r="AQ58" s="269"/>
      <c r="AR58" s="270"/>
      <c r="AS58" s="271"/>
    </row>
    <row r="59" spans="2:45" ht="13.9" customHeight="1" x14ac:dyDescent="0.15">
      <c r="B59" s="417"/>
      <c r="C59" s="418"/>
      <c r="D59" s="418"/>
      <c r="E59" s="418"/>
      <c r="F59" s="418"/>
      <c r="G59" s="418"/>
      <c r="H59" s="418"/>
      <c r="I59" s="419"/>
      <c r="J59" s="417"/>
      <c r="K59" s="418"/>
      <c r="L59" s="418"/>
      <c r="M59" s="418"/>
      <c r="N59" s="420"/>
      <c r="O59" s="421"/>
      <c r="P59" s="418"/>
      <c r="Q59" s="418"/>
      <c r="R59" s="418"/>
      <c r="S59" s="418"/>
      <c r="T59" s="418"/>
      <c r="U59" s="419"/>
      <c r="V59" s="245"/>
      <c r="W59" s="246"/>
      <c r="X59" s="246"/>
      <c r="Y59" s="247"/>
      <c r="Z59" s="251"/>
      <c r="AA59" s="252"/>
      <c r="AB59" s="252"/>
      <c r="AC59" s="253"/>
      <c r="AD59" s="257"/>
      <c r="AE59" s="258"/>
      <c r="AF59" s="258"/>
      <c r="AG59" s="259"/>
      <c r="AH59" s="426"/>
      <c r="AI59" s="298"/>
      <c r="AJ59" s="298"/>
      <c r="AK59" s="299"/>
      <c r="AL59" s="267"/>
      <c r="AM59" s="267"/>
      <c r="AN59" s="292"/>
      <c r="AO59" s="292"/>
      <c r="AP59" s="292"/>
      <c r="AQ59" s="292"/>
      <c r="AR59" s="292"/>
      <c r="AS59" s="293"/>
    </row>
    <row r="60" spans="2:45" ht="18" customHeight="1" x14ac:dyDescent="0.15">
      <c r="B60" s="427">
        <f>'報告書（事業主控）'!B60</f>
        <v>0</v>
      </c>
      <c r="C60" s="428"/>
      <c r="D60" s="428"/>
      <c r="E60" s="428"/>
      <c r="F60" s="428"/>
      <c r="G60" s="428"/>
      <c r="H60" s="428"/>
      <c r="I60" s="429"/>
      <c r="J60" s="427">
        <f>'報告書（事業主控）'!J60</f>
        <v>0</v>
      </c>
      <c r="K60" s="428"/>
      <c r="L60" s="428"/>
      <c r="M60" s="428"/>
      <c r="N60" s="430"/>
      <c r="O60" s="73">
        <f>'報告書（事業主控）'!O60</f>
        <v>0</v>
      </c>
      <c r="P60" s="74" t="s">
        <v>31</v>
      </c>
      <c r="Q60" s="73">
        <f>'報告書（事業主控）'!Q60</f>
        <v>0</v>
      </c>
      <c r="R60" s="74" t="s">
        <v>32</v>
      </c>
      <c r="S60" s="73">
        <f>'報告書（事業主控）'!S60</f>
        <v>0</v>
      </c>
      <c r="T60" s="191" t="s">
        <v>33</v>
      </c>
      <c r="U60" s="191"/>
      <c r="V60" s="374">
        <f>'報告書（事業主控）'!V60</f>
        <v>0</v>
      </c>
      <c r="W60" s="375"/>
      <c r="X60" s="375"/>
      <c r="Y60" s="75" t="s">
        <v>8</v>
      </c>
      <c r="Z60" s="81"/>
      <c r="AA60" s="82"/>
      <c r="AB60" s="82"/>
      <c r="AC60" s="75" t="s">
        <v>8</v>
      </c>
      <c r="AD60" s="81"/>
      <c r="AE60" s="82"/>
      <c r="AF60" s="82"/>
      <c r="AG60" s="78" t="s">
        <v>8</v>
      </c>
      <c r="AH60" s="414">
        <f>'報告書（事業主控）'!AH60</f>
        <v>0</v>
      </c>
      <c r="AI60" s="415"/>
      <c r="AJ60" s="415"/>
      <c r="AK60" s="416"/>
      <c r="AL60" s="81"/>
      <c r="AM60" s="83"/>
      <c r="AN60" s="368">
        <f>'報告書（事業主控）'!AN60</f>
        <v>0</v>
      </c>
      <c r="AO60" s="369"/>
      <c r="AP60" s="369"/>
      <c r="AQ60" s="369"/>
      <c r="AR60" s="369"/>
      <c r="AS60" s="78" t="s">
        <v>8</v>
      </c>
    </row>
    <row r="61" spans="2:45" ht="18" customHeight="1" x14ac:dyDescent="0.15">
      <c r="B61" s="396"/>
      <c r="C61" s="397"/>
      <c r="D61" s="397"/>
      <c r="E61" s="397"/>
      <c r="F61" s="397"/>
      <c r="G61" s="397"/>
      <c r="H61" s="397"/>
      <c r="I61" s="398"/>
      <c r="J61" s="396"/>
      <c r="K61" s="397"/>
      <c r="L61" s="397"/>
      <c r="M61" s="397"/>
      <c r="N61" s="400"/>
      <c r="O61" s="31">
        <f>'報告書（事業主控）'!O61</f>
        <v>0</v>
      </c>
      <c r="P61" s="55" t="s">
        <v>31</v>
      </c>
      <c r="Q61" s="31">
        <f>'報告書（事業主控）'!Q61</f>
        <v>0</v>
      </c>
      <c r="R61" s="55" t="s">
        <v>32</v>
      </c>
      <c r="S61" s="31">
        <f>'報告書（事業主控）'!S61</f>
        <v>0</v>
      </c>
      <c r="T61" s="401" t="s">
        <v>34</v>
      </c>
      <c r="U61" s="401"/>
      <c r="V61" s="370">
        <f>'報告書（事業主控）'!V61</f>
        <v>0</v>
      </c>
      <c r="W61" s="371"/>
      <c r="X61" s="371"/>
      <c r="Y61" s="371"/>
      <c r="Z61" s="370">
        <f>'報告書（事業主控）'!Z61</f>
        <v>0</v>
      </c>
      <c r="AA61" s="371"/>
      <c r="AB61" s="371"/>
      <c r="AC61" s="371"/>
      <c r="AD61" s="370">
        <f>'報告書（事業主控）'!AD61</f>
        <v>0</v>
      </c>
      <c r="AE61" s="371"/>
      <c r="AF61" s="371"/>
      <c r="AG61" s="377"/>
      <c r="AH61" s="372" t="str">
        <f>'報告書（事業主控）'!AH61</f>
        <v/>
      </c>
      <c r="AI61" s="373"/>
      <c r="AJ61" s="373"/>
      <c r="AK61" s="381"/>
      <c r="AL61" s="379">
        <f>'報告書（事業主控）'!AL61</f>
        <v>0</v>
      </c>
      <c r="AM61" s="380"/>
      <c r="AN61" s="370" t="str">
        <f>'報告書（事業主控）'!AN61</f>
        <v/>
      </c>
      <c r="AO61" s="371"/>
      <c r="AP61" s="371"/>
      <c r="AQ61" s="371"/>
      <c r="AR61" s="371"/>
      <c r="AS61" s="58"/>
    </row>
    <row r="62" spans="2:45" ht="18" customHeight="1" x14ac:dyDescent="0.15">
      <c r="B62" s="393">
        <f>'報告書（事業主控）'!B62</f>
        <v>0</v>
      </c>
      <c r="C62" s="394"/>
      <c r="D62" s="394"/>
      <c r="E62" s="394"/>
      <c r="F62" s="394"/>
      <c r="G62" s="394"/>
      <c r="H62" s="394"/>
      <c r="I62" s="395"/>
      <c r="J62" s="393">
        <f>'報告書（事業主控）'!J62</f>
        <v>0</v>
      </c>
      <c r="K62" s="394"/>
      <c r="L62" s="394"/>
      <c r="M62" s="394"/>
      <c r="N62" s="399"/>
      <c r="O62" s="30">
        <f>'報告書（事業主控）'!O62</f>
        <v>0</v>
      </c>
      <c r="P62" s="11" t="s">
        <v>31</v>
      </c>
      <c r="Q62" s="30">
        <f>'報告書（事業主控）'!Q62</f>
        <v>0</v>
      </c>
      <c r="R62" s="11" t="s">
        <v>32</v>
      </c>
      <c r="S62" s="30">
        <f>'報告書（事業主控）'!S62</f>
        <v>0</v>
      </c>
      <c r="T62" s="194" t="s">
        <v>33</v>
      </c>
      <c r="U62" s="194"/>
      <c r="V62" s="374">
        <f>'報告書（事業主控）'!V62</f>
        <v>0</v>
      </c>
      <c r="W62" s="375"/>
      <c r="X62" s="375"/>
      <c r="Y62" s="80"/>
      <c r="Z62" s="81"/>
      <c r="AA62" s="82"/>
      <c r="AB62" s="82"/>
      <c r="AC62" s="80"/>
      <c r="AD62" s="81"/>
      <c r="AE62" s="82"/>
      <c r="AF62" s="82"/>
      <c r="AG62" s="80"/>
      <c r="AH62" s="368">
        <f>'報告書（事業主控）'!AH62</f>
        <v>0</v>
      </c>
      <c r="AI62" s="369"/>
      <c r="AJ62" s="369"/>
      <c r="AK62" s="378"/>
      <c r="AL62" s="81"/>
      <c r="AM62" s="83"/>
      <c r="AN62" s="368">
        <f>'報告書（事業主控）'!AN62</f>
        <v>0</v>
      </c>
      <c r="AO62" s="369"/>
      <c r="AP62" s="369"/>
      <c r="AQ62" s="369"/>
      <c r="AR62" s="369"/>
      <c r="AS62" s="84"/>
    </row>
    <row r="63" spans="2:45" ht="18" customHeight="1" x14ac:dyDescent="0.15">
      <c r="B63" s="396"/>
      <c r="C63" s="397"/>
      <c r="D63" s="397"/>
      <c r="E63" s="397"/>
      <c r="F63" s="397"/>
      <c r="G63" s="397"/>
      <c r="H63" s="397"/>
      <c r="I63" s="398"/>
      <c r="J63" s="396"/>
      <c r="K63" s="397"/>
      <c r="L63" s="397"/>
      <c r="M63" s="397"/>
      <c r="N63" s="400"/>
      <c r="O63" s="31">
        <f>'報告書（事業主控）'!O63</f>
        <v>0</v>
      </c>
      <c r="P63" s="55" t="s">
        <v>31</v>
      </c>
      <c r="Q63" s="31">
        <f>'報告書（事業主控）'!Q63</f>
        <v>0</v>
      </c>
      <c r="R63" s="55" t="s">
        <v>32</v>
      </c>
      <c r="S63" s="31">
        <f>'報告書（事業主控）'!S63</f>
        <v>0</v>
      </c>
      <c r="T63" s="401" t="s">
        <v>34</v>
      </c>
      <c r="U63" s="401"/>
      <c r="V63" s="372">
        <f>'報告書（事業主控）'!V63</f>
        <v>0</v>
      </c>
      <c r="W63" s="373"/>
      <c r="X63" s="373"/>
      <c r="Y63" s="373"/>
      <c r="Z63" s="372">
        <f>'報告書（事業主控）'!Z63</f>
        <v>0</v>
      </c>
      <c r="AA63" s="373"/>
      <c r="AB63" s="373"/>
      <c r="AC63" s="373"/>
      <c r="AD63" s="372">
        <f>'報告書（事業主控）'!AD63</f>
        <v>0</v>
      </c>
      <c r="AE63" s="373"/>
      <c r="AF63" s="373"/>
      <c r="AG63" s="373"/>
      <c r="AH63" s="372" t="str">
        <f>'報告書（事業主控）'!AH63</f>
        <v/>
      </c>
      <c r="AI63" s="373"/>
      <c r="AJ63" s="373"/>
      <c r="AK63" s="381"/>
      <c r="AL63" s="379">
        <f>'報告書（事業主控）'!AL63</f>
        <v>0</v>
      </c>
      <c r="AM63" s="380"/>
      <c r="AN63" s="370" t="str">
        <f>'報告書（事業主控）'!AN63</f>
        <v/>
      </c>
      <c r="AO63" s="371"/>
      <c r="AP63" s="371"/>
      <c r="AQ63" s="371"/>
      <c r="AR63" s="371"/>
      <c r="AS63" s="58"/>
    </row>
    <row r="64" spans="2:45" ht="18" customHeight="1" x14ac:dyDescent="0.15">
      <c r="B64" s="393">
        <f>'報告書（事業主控）'!B64</f>
        <v>0</v>
      </c>
      <c r="C64" s="394"/>
      <c r="D64" s="394"/>
      <c r="E64" s="394"/>
      <c r="F64" s="394"/>
      <c r="G64" s="394"/>
      <c r="H64" s="394"/>
      <c r="I64" s="395"/>
      <c r="J64" s="393">
        <f>'報告書（事業主控）'!J64</f>
        <v>0</v>
      </c>
      <c r="K64" s="394"/>
      <c r="L64" s="394"/>
      <c r="M64" s="394"/>
      <c r="N64" s="399"/>
      <c r="O64" s="30">
        <f>'報告書（事業主控）'!O64</f>
        <v>0</v>
      </c>
      <c r="P64" s="11" t="s">
        <v>31</v>
      </c>
      <c r="Q64" s="30">
        <f>'報告書（事業主控）'!Q64</f>
        <v>0</v>
      </c>
      <c r="R64" s="11" t="s">
        <v>32</v>
      </c>
      <c r="S64" s="30">
        <f>'報告書（事業主控）'!S64</f>
        <v>0</v>
      </c>
      <c r="T64" s="194" t="s">
        <v>33</v>
      </c>
      <c r="U64" s="194"/>
      <c r="V64" s="374">
        <f>'報告書（事業主控）'!V64</f>
        <v>0</v>
      </c>
      <c r="W64" s="375"/>
      <c r="X64" s="375"/>
      <c r="Y64" s="80"/>
      <c r="Z64" s="81"/>
      <c r="AA64" s="82"/>
      <c r="AB64" s="82"/>
      <c r="AC64" s="80"/>
      <c r="AD64" s="81"/>
      <c r="AE64" s="82"/>
      <c r="AF64" s="82"/>
      <c r="AG64" s="80"/>
      <c r="AH64" s="368">
        <f>'報告書（事業主控）'!AH64</f>
        <v>0</v>
      </c>
      <c r="AI64" s="369"/>
      <c r="AJ64" s="369"/>
      <c r="AK64" s="378"/>
      <c r="AL64" s="81"/>
      <c r="AM64" s="83"/>
      <c r="AN64" s="368">
        <f>'報告書（事業主控）'!AN64</f>
        <v>0</v>
      </c>
      <c r="AO64" s="369"/>
      <c r="AP64" s="369"/>
      <c r="AQ64" s="369"/>
      <c r="AR64" s="369"/>
      <c r="AS64" s="84"/>
    </row>
    <row r="65" spans="2:45" ht="18" customHeight="1" x14ac:dyDescent="0.15">
      <c r="B65" s="396"/>
      <c r="C65" s="397"/>
      <c r="D65" s="397"/>
      <c r="E65" s="397"/>
      <c r="F65" s="397"/>
      <c r="G65" s="397"/>
      <c r="H65" s="397"/>
      <c r="I65" s="398"/>
      <c r="J65" s="396"/>
      <c r="K65" s="397"/>
      <c r="L65" s="397"/>
      <c r="M65" s="397"/>
      <c r="N65" s="400"/>
      <c r="O65" s="31">
        <f>'報告書（事業主控）'!O65</f>
        <v>0</v>
      </c>
      <c r="P65" s="55" t="s">
        <v>31</v>
      </c>
      <c r="Q65" s="31">
        <f>'報告書（事業主控）'!Q65</f>
        <v>0</v>
      </c>
      <c r="R65" s="55" t="s">
        <v>32</v>
      </c>
      <c r="S65" s="31">
        <f>'報告書（事業主控）'!S65</f>
        <v>0</v>
      </c>
      <c r="T65" s="401" t="s">
        <v>34</v>
      </c>
      <c r="U65" s="401"/>
      <c r="V65" s="372">
        <f>'報告書（事業主控）'!V65</f>
        <v>0</v>
      </c>
      <c r="W65" s="373"/>
      <c r="X65" s="373"/>
      <c r="Y65" s="373"/>
      <c r="Z65" s="372">
        <f>'報告書（事業主控）'!Z65</f>
        <v>0</v>
      </c>
      <c r="AA65" s="373"/>
      <c r="AB65" s="373"/>
      <c r="AC65" s="373"/>
      <c r="AD65" s="372">
        <f>'報告書（事業主控）'!AD65</f>
        <v>0</v>
      </c>
      <c r="AE65" s="373"/>
      <c r="AF65" s="373"/>
      <c r="AG65" s="373"/>
      <c r="AH65" s="372" t="str">
        <f>'報告書（事業主控）'!AH65</f>
        <v/>
      </c>
      <c r="AI65" s="373"/>
      <c r="AJ65" s="373"/>
      <c r="AK65" s="381"/>
      <c r="AL65" s="379">
        <f>'報告書（事業主控）'!AL65</f>
        <v>0</v>
      </c>
      <c r="AM65" s="380"/>
      <c r="AN65" s="370" t="str">
        <f>'報告書（事業主控）'!AN65</f>
        <v/>
      </c>
      <c r="AO65" s="371"/>
      <c r="AP65" s="371"/>
      <c r="AQ65" s="371"/>
      <c r="AR65" s="371"/>
      <c r="AS65" s="58"/>
    </row>
    <row r="66" spans="2:45" ht="18" customHeight="1" x14ac:dyDescent="0.15">
      <c r="B66" s="393">
        <f>'報告書（事業主控）'!B66</f>
        <v>0</v>
      </c>
      <c r="C66" s="394"/>
      <c r="D66" s="394"/>
      <c r="E66" s="394"/>
      <c r="F66" s="394"/>
      <c r="G66" s="394"/>
      <c r="H66" s="394"/>
      <c r="I66" s="395"/>
      <c r="J66" s="393">
        <f>'報告書（事業主控）'!J66</f>
        <v>0</v>
      </c>
      <c r="K66" s="394"/>
      <c r="L66" s="394"/>
      <c r="M66" s="394"/>
      <c r="N66" s="399"/>
      <c r="O66" s="30">
        <f>'報告書（事業主控）'!O66</f>
        <v>0</v>
      </c>
      <c r="P66" s="11" t="s">
        <v>31</v>
      </c>
      <c r="Q66" s="30">
        <f>'報告書（事業主控）'!Q66</f>
        <v>0</v>
      </c>
      <c r="R66" s="11" t="s">
        <v>32</v>
      </c>
      <c r="S66" s="30">
        <f>'報告書（事業主控）'!S66</f>
        <v>0</v>
      </c>
      <c r="T66" s="194" t="s">
        <v>33</v>
      </c>
      <c r="U66" s="194"/>
      <c r="V66" s="374">
        <f>'報告書（事業主控）'!V66</f>
        <v>0</v>
      </c>
      <c r="W66" s="375"/>
      <c r="X66" s="375"/>
      <c r="Y66" s="80"/>
      <c r="Z66" s="81"/>
      <c r="AA66" s="82"/>
      <c r="AB66" s="82"/>
      <c r="AC66" s="80"/>
      <c r="AD66" s="81"/>
      <c r="AE66" s="82"/>
      <c r="AF66" s="82"/>
      <c r="AG66" s="80"/>
      <c r="AH66" s="368">
        <f>'報告書（事業主控）'!AH66</f>
        <v>0</v>
      </c>
      <c r="AI66" s="369"/>
      <c r="AJ66" s="369"/>
      <c r="AK66" s="378"/>
      <c r="AL66" s="81"/>
      <c r="AM66" s="83"/>
      <c r="AN66" s="368">
        <f>'報告書（事業主控）'!AN66</f>
        <v>0</v>
      </c>
      <c r="AO66" s="369"/>
      <c r="AP66" s="369"/>
      <c r="AQ66" s="369"/>
      <c r="AR66" s="369"/>
      <c r="AS66" s="84"/>
    </row>
    <row r="67" spans="2:45" ht="18" customHeight="1" x14ac:dyDescent="0.15">
      <c r="B67" s="396"/>
      <c r="C67" s="397"/>
      <c r="D67" s="397"/>
      <c r="E67" s="397"/>
      <c r="F67" s="397"/>
      <c r="G67" s="397"/>
      <c r="H67" s="397"/>
      <c r="I67" s="398"/>
      <c r="J67" s="396"/>
      <c r="K67" s="397"/>
      <c r="L67" s="397"/>
      <c r="M67" s="397"/>
      <c r="N67" s="400"/>
      <c r="O67" s="31">
        <f>'報告書（事業主控）'!O67</f>
        <v>0</v>
      </c>
      <c r="P67" s="55" t="s">
        <v>31</v>
      </c>
      <c r="Q67" s="31">
        <f>'報告書（事業主控）'!Q67</f>
        <v>0</v>
      </c>
      <c r="R67" s="55" t="s">
        <v>32</v>
      </c>
      <c r="S67" s="31">
        <f>'報告書（事業主控）'!S67</f>
        <v>0</v>
      </c>
      <c r="T67" s="401" t="s">
        <v>34</v>
      </c>
      <c r="U67" s="401"/>
      <c r="V67" s="372">
        <f>'報告書（事業主控）'!V67</f>
        <v>0</v>
      </c>
      <c r="W67" s="373"/>
      <c r="X67" s="373"/>
      <c r="Y67" s="373"/>
      <c r="Z67" s="372">
        <f>'報告書（事業主控）'!Z67</f>
        <v>0</v>
      </c>
      <c r="AA67" s="373"/>
      <c r="AB67" s="373"/>
      <c r="AC67" s="373"/>
      <c r="AD67" s="372">
        <f>'報告書（事業主控）'!AD67</f>
        <v>0</v>
      </c>
      <c r="AE67" s="373"/>
      <c r="AF67" s="373"/>
      <c r="AG67" s="373"/>
      <c r="AH67" s="372" t="str">
        <f>'報告書（事業主控）'!AH67</f>
        <v/>
      </c>
      <c r="AI67" s="373"/>
      <c r="AJ67" s="373"/>
      <c r="AK67" s="381"/>
      <c r="AL67" s="379">
        <f>'報告書（事業主控）'!AL67</f>
        <v>0</v>
      </c>
      <c r="AM67" s="380"/>
      <c r="AN67" s="370" t="str">
        <f>'報告書（事業主控）'!AN67</f>
        <v/>
      </c>
      <c r="AO67" s="371"/>
      <c r="AP67" s="371"/>
      <c r="AQ67" s="371"/>
      <c r="AR67" s="371"/>
      <c r="AS67" s="58"/>
    </row>
    <row r="68" spans="2:45" ht="18" customHeight="1" x14ac:dyDescent="0.15">
      <c r="B68" s="393">
        <f>'報告書（事業主控）'!B68</f>
        <v>0</v>
      </c>
      <c r="C68" s="394"/>
      <c r="D68" s="394"/>
      <c r="E68" s="394"/>
      <c r="F68" s="394"/>
      <c r="G68" s="394"/>
      <c r="H68" s="394"/>
      <c r="I68" s="395"/>
      <c r="J68" s="393">
        <f>'報告書（事業主控）'!J68</f>
        <v>0</v>
      </c>
      <c r="K68" s="394"/>
      <c r="L68" s="394"/>
      <c r="M68" s="394"/>
      <c r="N68" s="399"/>
      <c r="O68" s="30">
        <f>'報告書（事業主控）'!O68</f>
        <v>0</v>
      </c>
      <c r="P68" s="11" t="s">
        <v>31</v>
      </c>
      <c r="Q68" s="30">
        <f>'報告書（事業主控）'!Q68</f>
        <v>0</v>
      </c>
      <c r="R68" s="11" t="s">
        <v>32</v>
      </c>
      <c r="S68" s="30">
        <f>'報告書（事業主控）'!S68</f>
        <v>0</v>
      </c>
      <c r="T68" s="194" t="s">
        <v>33</v>
      </c>
      <c r="U68" s="194"/>
      <c r="V68" s="374">
        <f>'報告書（事業主控）'!V68</f>
        <v>0</v>
      </c>
      <c r="W68" s="375"/>
      <c r="X68" s="375"/>
      <c r="Y68" s="80"/>
      <c r="Z68" s="81"/>
      <c r="AA68" s="82"/>
      <c r="AB68" s="82"/>
      <c r="AC68" s="80"/>
      <c r="AD68" s="81"/>
      <c r="AE68" s="82"/>
      <c r="AF68" s="82"/>
      <c r="AG68" s="80"/>
      <c r="AH68" s="368">
        <f>'報告書（事業主控）'!AH68</f>
        <v>0</v>
      </c>
      <c r="AI68" s="369"/>
      <c r="AJ68" s="369"/>
      <c r="AK68" s="378"/>
      <c r="AL68" s="81"/>
      <c r="AM68" s="83"/>
      <c r="AN68" s="368">
        <f>'報告書（事業主控）'!AN68</f>
        <v>0</v>
      </c>
      <c r="AO68" s="369"/>
      <c r="AP68" s="369"/>
      <c r="AQ68" s="369"/>
      <c r="AR68" s="369"/>
      <c r="AS68" s="84"/>
    </row>
    <row r="69" spans="2:45" ht="18" customHeight="1" x14ac:dyDescent="0.15">
      <c r="B69" s="396"/>
      <c r="C69" s="397"/>
      <c r="D69" s="397"/>
      <c r="E69" s="397"/>
      <c r="F69" s="397"/>
      <c r="G69" s="397"/>
      <c r="H69" s="397"/>
      <c r="I69" s="398"/>
      <c r="J69" s="396"/>
      <c r="K69" s="397"/>
      <c r="L69" s="397"/>
      <c r="M69" s="397"/>
      <c r="N69" s="400"/>
      <c r="O69" s="31">
        <f>'報告書（事業主控）'!O69</f>
        <v>0</v>
      </c>
      <c r="P69" s="55" t="s">
        <v>31</v>
      </c>
      <c r="Q69" s="31">
        <f>'報告書（事業主控）'!Q69</f>
        <v>0</v>
      </c>
      <c r="R69" s="55" t="s">
        <v>32</v>
      </c>
      <c r="S69" s="31">
        <f>'報告書（事業主控）'!S69</f>
        <v>0</v>
      </c>
      <c r="T69" s="401" t="s">
        <v>34</v>
      </c>
      <c r="U69" s="401"/>
      <c r="V69" s="372">
        <f>'報告書（事業主控）'!V69</f>
        <v>0</v>
      </c>
      <c r="W69" s="373"/>
      <c r="X69" s="373"/>
      <c r="Y69" s="373"/>
      <c r="Z69" s="372">
        <f>'報告書（事業主控）'!Z69</f>
        <v>0</v>
      </c>
      <c r="AA69" s="373"/>
      <c r="AB69" s="373"/>
      <c r="AC69" s="373"/>
      <c r="AD69" s="372">
        <f>'報告書（事業主控）'!AD69</f>
        <v>0</v>
      </c>
      <c r="AE69" s="373"/>
      <c r="AF69" s="373"/>
      <c r="AG69" s="373"/>
      <c r="AH69" s="372" t="str">
        <f>'報告書（事業主控）'!AH69</f>
        <v/>
      </c>
      <c r="AI69" s="373"/>
      <c r="AJ69" s="373"/>
      <c r="AK69" s="381"/>
      <c r="AL69" s="379">
        <f>'報告書（事業主控）'!AL69</f>
        <v>0</v>
      </c>
      <c r="AM69" s="380"/>
      <c r="AN69" s="370" t="str">
        <f>'報告書（事業主控）'!AN69</f>
        <v/>
      </c>
      <c r="AO69" s="371"/>
      <c r="AP69" s="371"/>
      <c r="AQ69" s="371"/>
      <c r="AR69" s="371"/>
      <c r="AS69" s="58"/>
    </row>
    <row r="70" spans="2:45" ht="18" customHeight="1" x14ac:dyDescent="0.15">
      <c r="B70" s="393">
        <f>'報告書（事業主控）'!B70</f>
        <v>0</v>
      </c>
      <c r="C70" s="394"/>
      <c r="D70" s="394"/>
      <c r="E70" s="394"/>
      <c r="F70" s="394"/>
      <c r="G70" s="394"/>
      <c r="H70" s="394"/>
      <c r="I70" s="395"/>
      <c r="J70" s="393">
        <f>'報告書（事業主控）'!J70</f>
        <v>0</v>
      </c>
      <c r="K70" s="394"/>
      <c r="L70" s="394"/>
      <c r="M70" s="394"/>
      <c r="N70" s="399"/>
      <c r="O70" s="30">
        <f>'報告書（事業主控）'!O70</f>
        <v>0</v>
      </c>
      <c r="P70" s="11" t="s">
        <v>31</v>
      </c>
      <c r="Q70" s="30">
        <f>'報告書（事業主控）'!Q70</f>
        <v>0</v>
      </c>
      <c r="R70" s="11" t="s">
        <v>32</v>
      </c>
      <c r="S70" s="30">
        <f>'報告書（事業主控）'!S70</f>
        <v>0</v>
      </c>
      <c r="T70" s="194" t="s">
        <v>33</v>
      </c>
      <c r="U70" s="194"/>
      <c r="V70" s="374">
        <f>'報告書（事業主控）'!V70</f>
        <v>0</v>
      </c>
      <c r="W70" s="375"/>
      <c r="X70" s="375"/>
      <c r="Y70" s="80"/>
      <c r="Z70" s="81"/>
      <c r="AA70" s="82"/>
      <c r="AB70" s="82"/>
      <c r="AC70" s="80"/>
      <c r="AD70" s="81"/>
      <c r="AE70" s="82"/>
      <c r="AF70" s="82"/>
      <c r="AG70" s="80"/>
      <c r="AH70" s="368">
        <f>'報告書（事業主控）'!AH70</f>
        <v>0</v>
      </c>
      <c r="AI70" s="369"/>
      <c r="AJ70" s="369"/>
      <c r="AK70" s="378"/>
      <c r="AL70" s="81"/>
      <c r="AM70" s="83"/>
      <c r="AN70" s="368">
        <f>'報告書（事業主控）'!AN70</f>
        <v>0</v>
      </c>
      <c r="AO70" s="369"/>
      <c r="AP70" s="369"/>
      <c r="AQ70" s="369"/>
      <c r="AR70" s="369"/>
      <c r="AS70" s="84"/>
    </row>
    <row r="71" spans="2:45" ht="18" customHeight="1" x14ac:dyDescent="0.15">
      <c r="B71" s="396"/>
      <c r="C71" s="397"/>
      <c r="D71" s="397"/>
      <c r="E71" s="397"/>
      <c r="F71" s="397"/>
      <c r="G71" s="397"/>
      <c r="H71" s="397"/>
      <c r="I71" s="398"/>
      <c r="J71" s="396"/>
      <c r="K71" s="397"/>
      <c r="L71" s="397"/>
      <c r="M71" s="397"/>
      <c r="N71" s="400"/>
      <c r="O71" s="31">
        <f>'報告書（事業主控）'!O71</f>
        <v>0</v>
      </c>
      <c r="P71" s="55" t="s">
        <v>31</v>
      </c>
      <c r="Q71" s="31">
        <f>'報告書（事業主控）'!Q71</f>
        <v>0</v>
      </c>
      <c r="R71" s="55" t="s">
        <v>32</v>
      </c>
      <c r="S71" s="31">
        <f>'報告書（事業主控）'!S71</f>
        <v>0</v>
      </c>
      <c r="T71" s="401" t="s">
        <v>34</v>
      </c>
      <c r="U71" s="401"/>
      <c r="V71" s="372">
        <f>'報告書（事業主控）'!V71</f>
        <v>0</v>
      </c>
      <c r="W71" s="373"/>
      <c r="X71" s="373"/>
      <c r="Y71" s="373"/>
      <c r="Z71" s="372">
        <f>'報告書（事業主控）'!Z71</f>
        <v>0</v>
      </c>
      <c r="AA71" s="373"/>
      <c r="AB71" s="373"/>
      <c r="AC71" s="373"/>
      <c r="AD71" s="372">
        <f>'報告書（事業主控）'!AD71</f>
        <v>0</v>
      </c>
      <c r="AE71" s="373"/>
      <c r="AF71" s="373"/>
      <c r="AG71" s="373"/>
      <c r="AH71" s="372" t="str">
        <f>'報告書（事業主控）'!AH71</f>
        <v/>
      </c>
      <c r="AI71" s="373"/>
      <c r="AJ71" s="373"/>
      <c r="AK71" s="381"/>
      <c r="AL71" s="379">
        <f>'報告書（事業主控）'!AL71</f>
        <v>0</v>
      </c>
      <c r="AM71" s="380"/>
      <c r="AN71" s="370" t="str">
        <f>'報告書（事業主控）'!AN71</f>
        <v/>
      </c>
      <c r="AO71" s="371"/>
      <c r="AP71" s="371"/>
      <c r="AQ71" s="371"/>
      <c r="AR71" s="371"/>
      <c r="AS71" s="58"/>
    </row>
    <row r="72" spans="2:45" ht="18" customHeight="1" x14ac:dyDescent="0.15">
      <c r="B72" s="393">
        <f>'報告書（事業主控）'!B72</f>
        <v>0</v>
      </c>
      <c r="C72" s="394"/>
      <c r="D72" s="394"/>
      <c r="E72" s="394"/>
      <c r="F72" s="394"/>
      <c r="G72" s="394"/>
      <c r="H72" s="394"/>
      <c r="I72" s="395"/>
      <c r="J72" s="393">
        <f>'報告書（事業主控）'!J72</f>
        <v>0</v>
      </c>
      <c r="K72" s="394"/>
      <c r="L72" s="394"/>
      <c r="M72" s="394"/>
      <c r="N72" s="399"/>
      <c r="O72" s="30">
        <f>'報告書（事業主控）'!O72</f>
        <v>0</v>
      </c>
      <c r="P72" s="11" t="s">
        <v>31</v>
      </c>
      <c r="Q72" s="30">
        <f>'報告書（事業主控）'!Q72</f>
        <v>0</v>
      </c>
      <c r="R72" s="11" t="s">
        <v>32</v>
      </c>
      <c r="S72" s="30">
        <f>'報告書（事業主控）'!S72</f>
        <v>0</v>
      </c>
      <c r="T72" s="194" t="s">
        <v>33</v>
      </c>
      <c r="U72" s="194"/>
      <c r="V72" s="374">
        <f>'報告書（事業主控）'!V72</f>
        <v>0</v>
      </c>
      <c r="W72" s="375"/>
      <c r="X72" s="375"/>
      <c r="Y72" s="80"/>
      <c r="Z72" s="81"/>
      <c r="AA72" s="82"/>
      <c r="AB72" s="82"/>
      <c r="AC72" s="80"/>
      <c r="AD72" s="81"/>
      <c r="AE72" s="82"/>
      <c r="AF72" s="82"/>
      <c r="AG72" s="80"/>
      <c r="AH72" s="368">
        <f>'報告書（事業主控）'!AH72</f>
        <v>0</v>
      </c>
      <c r="AI72" s="369"/>
      <c r="AJ72" s="369"/>
      <c r="AK72" s="378"/>
      <c r="AL72" s="81"/>
      <c r="AM72" s="83"/>
      <c r="AN72" s="368">
        <f>'報告書（事業主控）'!AN72</f>
        <v>0</v>
      </c>
      <c r="AO72" s="369"/>
      <c r="AP72" s="369"/>
      <c r="AQ72" s="369"/>
      <c r="AR72" s="369"/>
      <c r="AS72" s="84"/>
    </row>
    <row r="73" spans="2:45" ht="18" customHeight="1" x14ac:dyDescent="0.15">
      <c r="B73" s="396"/>
      <c r="C73" s="397"/>
      <c r="D73" s="397"/>
      <c r="E73" s="397"/>
      <c r="F73" s="397"/>
      <c r="G73" s="397"/>
      <c r="H73" s="397"/>
      <c r="I73" s="398"/>
      <c r="J73" s="396"/>
      <c r="K73" s="397"/>
      <c r="L73" s="397"/>
      <c r="M73" s="397"/>
      <c r="N73" s="400"/>
      <c r="O73" s="31">
        <f>'報告書（事業主控）'!O73</f>
        <v>0</v>
      </c>
      <c r="P73" s="55" t="s">
        <v>31</v>
      </c>
      <c r="Q73" s="31">
        <f>'報告書（事業主控）'!Q73</f>
        <v>0</v>
      </c>
      <c r="R73" s="55" t="s">
        <v>32</v>
      </c>
      <c r="S73" s="31">
        <f>'報告書（事業主控）'!S73</f>
        <v>0</v>
      </c>
      <c r="T73" s="401" t="s">
        <v>34</v>
      </c>
      <c r="U73" s="401"/>
      <c r="V73" s="372">
        <f>'報告書（事業主控）'!V73</f>
        <v>0</v>
      </c>
      <c r="W73" s="373"/>
      <c r="X73" s="373"/>
      <c r="Y73" s="373"/>
      <c r="Z73" s="372">
        <f>'報告書（事業主控）'!Z73</f>
        <v>0</v>
      </c>
      <c r="AA73" s="373"/>
      <c r="AB73" s="373"/>
      <c r="AC73" s="373"/>
      <c r="AD73" s="372">
        <f>'報告書（事業主控）'!AD73</f>
        <v>0</v>
      </c>
      <c r="AE73" s="373"/>
      <c r="AF73" s="373"/>
      <c r="AG73" s="373"/>
      <c r="AH73" s="372" t="str">
        <f>'報告書（事業主控）'!AH73</f>
        <v/>
      </c>
      <c r="AI73" s="373"/>
      <c r="AJ73" s="373"/>
      <c r="AK73" s="381"/>
      <c r="AL73" s="379">
        <f>'報告書（事業主控）'!AL73</f>
        <v>0</v>
      </c>
      <c r="AM73" s="380"/>
      <c r="AN73" s="370" t="str">
        <f>'報告書（事業主控）'!AN73</f>
        <v/>
      </c>
      <c r="AO73" s="371"/>
      <c r="AP73" s="371"/>
      <c r="AQ73" s="371"/>
      <c r="AR73" s="371"/>
      <c r="AS73" s="58"/>
    </row>
    <row r="74" spans="2:45" ht="18" customHeight="1" x14ac:dyDescent="0.15">
      <c r="B74" s="393">
        <f>'報告書（事業主控）'!B74</f>
        <v>0</v>
      </c>
      <c r="C74" s="394"/>
      <c r="D74" s="394"/>
      <c r="E74" s="394"/>
      <c r="F74" s="394"/>
      <c r="G74" s="394"/>
      <c r="H74" s="394"/>
      <c r="I74" s="395"/>
      <c r="J74" s="393">
        <f>'報告書（事業主控）'!J74</f>
        <v>0</v>
      </c>
      <c r="K74" s="394"/>
      <c r="L74" s="394"/>
      <c r="M74" s="394"/>
      <c r="N74" s="399"/>
      <c r="O74" s="30">
        <f>'報告書（事業主控）'!O74</f>
        <v>0</v>
      </c>
      <c r="P74" s="11" t="s">
        <v>31</v>
      </c>
      <c r="Q74" s="30">
        <f>'報告書（事業主控）'!Q74</f>
        <v>0</v>
      </c>
      <c r="R74" s="11" t="s">
        <v>32</v>
      </c>
      <c r="S74" s="30">
        <f>'報告書（事業主控）'!S74</f>
        <v>0</v>
      </c>
      <c r="T74" s="194" t="s">
        <v>33</v>
      </c>
      <c r="U74" s="194"/>
      <c r="V74" s="374">
        <f>'報告書（事業主控）'!V74</f>
        <v>0</v>
      </c>
      <c r="W74" s="375"/>
      <c r="X74" s="375"/>
      <c r="Y74" s="80"/>
      <c r="Z74" s="81"/>
      <c r="AA74" s="82"/>
      <c r="AB74" s="82"/>
      <c r="AC74" s="80"/>
      <c r="AD74" s="81"/>
      <c r="AE74" s="82"/>
      <c r="AF74" s="82"/>
      <c r="AG74" s="80"/>
      <c r="AH74" s="368">
        <f>'報告書（事業主控）'!AH74</f>
        <v>0</v>
      </c>
      <c r="AI74" s="369"/>
      <c r="AJ74" s="369"/>
      <c r="AK74" s="378"/>
      <c r="AL74" s="81"/>
      <c r="AM74" s="83"/>
      <c r="AN74" s="368">
        <f>'報告書（事業主控）'!AN74</f>
        <v>0</v>
      </c>
      <c r="AO74" s="369"/>
      <c r="AP74" s="369"/>
      <c r="AQ74" s="369"/>
      <c r="AR74" s="369"/>
      <c r="AS74" s="84"/>
    </row>
    <row r="75" spans="2:45" ht="18" customHeight="1" x14ac:dyDescent="0.15">
      <c r="B75" s="396"/>
      <c r="C75" s="397"/>
      <c r="D75" s="397"/>
      <c r="E75" s="397"/>
      <c r="F75" s="397"/>
      <c r="G75" s="397"/>
      <c r="H75" s="397"/>
      <c r="I75" s="398"/>
      <c r="J75" s="396"/>
      <c r="K75" s="397"/>
      <c r="L75" s="397"/>
      <c r="M75" s="397"/>
      <c r="N75" s="400"/>
      <c r="O75" s="31">
        <f>'報告書（事業主控）'!O75</f>
        <v>0</v>
      </c>
      <c r="P75" s="55" t="s">
        <v>31</v>
      </c>
      <c r="Q75" s="31">
        <f>'報告書（事業主控）'!Q75</f>
        <v>0</v>
      </c>
      <c r="R75" s="55" t="s">
        <v>32</v>
      </c>
      <c r="S75" s="31">
        <f>'報告書（事業主控）'!S75</f>
        <v>0</v>
      </c>
      <c r="T75" s="401" t="s">
        <v>34</v>
      </c>
      <c r="U75" s="401"/>
      <c r="V75" s="372">
        <f>'報告書（事業主控）'!V75</f>
        <v>0</v>
      </c>
      <c r="W75" s="373"/>
      <c r="X75" s="373"/>
      <c r="Y75" s="373"/>
      <c r="Z75" s="372">
        <f>'報告書（事業主控）'!Z75</f>
        <v>0</v>
      </c>
      <c r="AA75" s="373"/>
      <c r="AB75" s="373"/>
      <c r="AC75" s="373"/>
      <c r="AD75" s="372">
        <f>'報告書（事業主控）'!AD75</f>
        <v>0</v>
      </c>
      <c r="AE75" s="373"/>
      <c r="AF75" s="373"/>
      <c r="AG75" s="373"/>
      <c r="AH75" s="372" t="str">
        <f>'報告書（事業主控）'!AH75</f>
        <v/>
      </c>
      <c r="AI75" s="373"/>
      <c r="AJ75" s="373"/>
      <c r="AK75" s="381"/>
      <c r="AL75" s="379">
        <f>'報告書（事業主控）'!AL75</f>
        <v>0</v>
      </c>
      <c r="AM75" s="380"/>
      <c r="AN75" s="370" t="str">
        <f>'報告書（事業主控）'!AN75</f>
        <v/>
      </c>
      <c r="AO75" s="371"/>
      <c r="AP75" s="371"/>
      <c r="AQ75" s="371"/>
      <c r="AR75" s="371"/>
      <c r="AS75" s="58"/>
    </row>
    <row r="76" spans="2:45" ht="18" customHeight="1" x14ac:dyDescent="0.15">
      <c r="B76" s="393">
        <f>'報告書（事業主控）'!B76</f>
        <v>0</v>
      </c>
      <c r="C76" s="394"/>
      <c r="D76" s="394"/>
      <c r="E76" s="394"/>
      <c r="F76" s="394"/>
      <c r="G76" s="394"/>
      <c r="H76" s="394"/>
      <c r="I76" s="395"/>
      <c r="J76" s="393">
        <f>'報告書（事業主控）'!J76</f>
        <v>0</v>
      </c>
      <c r="K76" s="394"/>
      <c r="L76" s="394"/>
      <c r="M76" s="394"/>
      <c r="N76" s="399"/>
      <c r="O76" s="30">
        <f>'報告書（事業主控）'!O76</f>
        <v>0</v>
      </c>
      <c r="P76" s="11" t="s">
        <v>31</v>
      </c>
      <c r="Q76" s="30">
        <f>'報告書（事業主控）'!Q76</f>
        <v>0</v>
      </c>
      <c r="R76" s="11" t="s">
        <v>32</v>
      </c>
      <c r="S76" s="30">
        <f>'報告書（事業主控）'!S76</f>
        <v>0</v>
      </c>
      <c r="T76" s="194" t="s">
        <v>33</v>
      </c>
      <c r="U76" s="194"/>
      <c r="V76" s="374">
        <f>'報告書（事業主控）'!V76</f>
        <v>0</v>
      </c>
      <c r="W76" s="375"/>
      <c r="X76" s="375"/>
      <c r="Y76" s="80"/>
      <c r="Z76" s="81"/>
      <c r="AA76" s="82"/>
      <c r="AB76" s="82"/>
      <c r="AC76" s="80"/>
      <c r="AD76" s="81"/>
      <c r="AE76" s="82"/>
      <c r="AF76" s="82"/>
      <c r="AG76" s="80"/>
      <c r="AH76" s="368">
        <f>'報告書（事業主控）'!AH76</f>
        <v>0</v>
      </c>
      <c r="AI76" s="369"/>
      <c r="AJ76" s="369"/>
      <c r="AK76" s="378"/>
      <c r="AL76" s="81"/>
      <c r="AM76" s="83"/>
      <c r="AN76" s="368">
        <f>'報告書（事業主控）'!AN76</f>
        <v>0</v>
      </c>
      <c r="AO76" s="369"/>
      <c r="AP76" s="369"/>
      <c r="AQ76" s="369"/>
      <c r="AR76" s="369"/>
      <c r="AS76" s="84"/>
    </row>
    <row r="77" spans="2:45" ht="18" customHeight="1" x14ac:dyDescent="0.15">
      <c r="B77" s="396"/>
      <c r="C77" s="397"/>
      <c r="D77" s="397"/>
      <c r="E77" s="397"/>
      <c r="F77" s="397"/>
      <c r="G77" s="397"/>
      <c r="H77" s="397"/>
      <c r="I77" s="398"/>
      <c r="J77" s="396"/>
      <c r="K77" s="397"/>
      <c r="L77" s="397"/>
      <c r="M77" s="397"/>
      <c r="N77" s="400"/>
      <c r="O77" s="31">
        <f>'報告書（事業主控）'!O77</f>
        <v>0</v>
      </c>
      <c r="P77" s="55" t="s">
        <v>31</v>
      </c>
      <c r="Q77" s="31">
        <f>'報告書（事業主控）'!Q77</f>
        <v>0</v>
      </c>
      <c r="R77" s="55" t="s">
        <v>32</v>
      </c>
      <c r="S77" s="31">
        <f>'報告書（事業主控）'!S77</f>
        <v>0</v>
      </c>
      <c r="T77" s="401" t="s">
        <v>34</v>
      </c>
      <c r="U77" s="401"/>
      <c r="V77" s="372">
        <f>'報告書（事業主控）'!V77</f>
        <v>0</v>
      </c>
      <c r="W77" s="373"/>
      <c r="X77" s="373"/>
      <c r="Y77" s="373"/>
      <c r="Z77" s="372">
        <f>'報告書（事業主控）'!Z77</f>
        <v>0</v>
      </c>
      <c r="AA77" s="373"/>
      <c r="AB77" s="373"/>
      <c r="AC77" s="373"/>
      <c r="AD77" s="372">
        <f>'報告書（事業主控）'!AD77</f>
        <v>0</v>
      </c>
      <c r="AE77" s="373"/>
      <c r="AF77" s="373"/>
      <c r="AG77" s="373"/>
      <c r="AH77" s="372" t="str">
        <f>'報告書（事業主控）'!AH77</f>
        <v/>
      </c>
      <c r="AI77" s="373"/>
      <c r="AJ77" s="373"/>
      <c r="AK77" s="381"/>
      <c r="AL77" s="379">
        <f>'報告書（事業主控）'!AL77</f>
        <v>0</v>
      </c>
      <c r="AM77" s="380"/>
      <c r="AN77" s="370" t="str">
        <f>'報告書（事業主控）'!AN77</f>
        <v/>
      </c>
      <c r="AO77" s="371"/>
      <c r="AP77" s="371"/>
      <c r="AQ77" s="371"/>
      <c r="AR77" s="371"/>
      <c r="AS77" s="58"/>
    </row>
    <row r="78" spans="2:45" ht="18" customHeight="1" x14ac:dyDescent="0.15">
      <c r="B78" s="159" t="s">
        <v>81</v>
      </c>
      <c r="C78" s="160"/>
      <c r="D78" s="160"/>
      <c r="E78" s="161"/>
      <c r="F78" s="382">
        <f>'報告書（事業主控）'!F78</f>
        <v>0</v>
      </c>
      <c r="G78" s="383"/>
      <c r="H78" s="383"/>
      <c r="I78" s="383"/>
      <c r="J78" s="383"/>
      <c r="K78" s="383"/>
      <c r="L78" s="383"/>
      <c r="M78" s="383"/>
      <c r="N78" s="384"/>
      <c r="O78" s="159" t="s">
        <v>82</v>
      </c>
      <c r="P78" s="160"/>
      <c r="Q78" s="160"/>
      <c r="R78" s="160"/>
      <c r="S78" s="160"/>
      <c r="T78" s="160"/>
      <c r="U78" s="161"/>
      <c r="V78" s="368">
        <f>'報告書（事業主控）'!V78</f>
        <v>0</v>
      </c>
      <c r="W78" s="369"/>
      <c r="X78" s="369"/>
      <c r="Y78" s="378"/>
      <c r="Z78" s="81"/>
      <c r="AA78" s="82"/>
      <c r="AB78" s="82"/>
      <c r="AC78" s="80"/>
      <c r="AD78" s="81"/>
      <c r="AE78" s="82"/>
      <c r="AF78" s="82"/>
      <c r="AG78" s="80"/>
      <c r="AH78" s="368">
        <f>'報告書（事業主控）'!AH78</f>
        <v>0</v>
      </c>
      <c r="AI78" s="369"/>
      <c r="AJ78" s="369"/>
      <c r="AK78" s="378"/>
      <c r="AL78" s="81"/>
      <c r="AM78" s="83"/>
      <c r="AN78" s="368">
        <f>'報告書（事業主控）'!AN78</f>
        <v>0</v>
      </c>
      <c r="AO78" s="369"/>
      <c r="AP78" s="369"/>
      <c r="AQ78" s="369"/>
      <c r="AR78" s="369"/>
      <c r="AS78" s="84"/>
    </row>
    <row r="79" spans="2:45" ht="18" customHeight="1" x14ac:dyDescent="0.15">
      <c r="B79" s="162"/>
      <c r="C79" s="163"/>
      <c r="D79" s="163"/>
      <c r="E79" s="164"/>
      <c r="F79" s="385"/>
      <c r="G79" s="386"/>
      <c r="H79" s="386"/>
      <c r="I79" s="386"/>
      <c r="J79" s="386"/>
      <c r="K79" s="386"/>
      <c r="L79" s="386"/>
      <c r="M79" s="386"/>
      <c r="N79" s="387"/>
      <c r="O79" s="162"/>
      <c r="P79" s="163"/>
      <c r="Q79" s="163"/>
      <c r="R79" s="163"/>
      <c r="S79" s="163"/>
      <c r="T79" s="163"/>
      <c r="U79" s="164"/>
      <c r="V79" s="391">
        <f>'報告書（事業主控）'!V79</f>
        <v>0</v>
      </c>
      <c r="W79" s="392"/>
      <c r="X79" s="392"/>
      <c r="Y79" s="459"/>
      <c r="Z79" s="391">
        <f>'報告書（事業主控）'!Z79</f>
        <v>0</v>
      </c>
      <c r="AA79" s="456"/>
      <c r="AB79" s="456"/>
      <c r="AC79" s="457"/>
      <c r="AD79" s="391">
        <f>'報告書（事業主控）'!AD79</f>
        <v>0</v>
      </c>
      <c r="AE79" s="456"/>
      <c r="AF79" s="456"/>
      <c r="AG79" s="457"/>
      <c r="AH79" s="391">
        <f>'報告書（事業主控）'!AH79</f>
        <v>0</v>
      </c>
      <c r="AI79" s="402"/>
      <c r="AJ79" s="402"/>
      <c r="AK79" s="402"/>
      <c r="AL79" s="85"/>
      <c r="AM79" s="86"/>
      <c r="AN79" s="391">
        <f>'報告書（事業主控）'!AN79</f>
        <v>0</v>
      </c>
      <c r="AO79" s="392"/>
      <c r="AP79" s="392"/>
      <c r="AQ79" s="392"/>
      <c r="AR79" s="392"/>
      <c r="AS79" s="87"/>
    </row>
    <row r="80" spans="2:45" ht="18" customHeight="1" x14ac:dyDescent="0.15">
      <c r="B80" s="165"/>
      <c r="C80" s="166"/>
      <c r="D80" s="166"/>
      <c r="E80" s="167"/>
      <c r="F80" s="388"/>
      <c r="G80" s="389"/>
      <c r="H80" s="389"/>
      <c r="I80" s="389"/>
      <c r="J80" s="389"/>
      <c r="K80" s="389"/>
      <c r="L80" s="389"/>
      <c r="M80" s="389"/>
      <c r="N80" s="390"/>
      <c r="O80" s="165"/>
      <c r="P80" s="166"/>
      <c r="Q80" s="166"/>
      <c r="R80" s="166"/>
      <c r="S80" s="166"/>
      <c r="T80" s="166"/>
      <c r="U80" s="167"/>
      <c r="V80" s="370" t="str">
        <f>'報告書（事業主控）'!V80</f>
        <v/>
      </c>
      <c r="W80" s="371"/>
      <c r="X80" s="371"/>
      <c r="Y80" s="377"/>
      <c r="Z80" s="370" t="str">
        <f>'報告書（事業主控）'!Z80</f>
        <v/>
      </c>
      <c r="AA80" s="371"/>
      <c r="AB80" s="371"/>
      <c r="AC80" s="377"/>
      <c r="AD80" s="370" t="str">
        <f>'報告書（事業主控）'!AD80</f>
        <v/>
      </c>
      <c r="AE80" s="371"/>
      <c r="AF80" s="371"/>
      <c r="AG80" s="377"/>
      <c r="AH80" s="370" t="str">
        <f>'報告書（事業主控）'!AH80</f>
        <v/>
      </c>
      <c r="AI80" s="371"/>
      <c r="AJ80" s="371"/>
      <c r="AK80" s="377"/>
      <c r="AL80" s="57"/>
      <c r="AM80" s="58"/>
      <c r="AN80" s="370" t="str">
        <f>'報告書（事業主控）'!AN80</f>
        <v/>
      </c>
      <c r="AO80" s="371"/>
      <c r="AP80" s="371"/>
      <c r="AQ80" s="371"/>
      <c r="AR80" s="371"/>
      <c r="AS80" s="58"/>
    </row>
    <row r="81" spans="40:44" ht="18" customHeight="1" x14ac:dyDescent="0.15">
      <c r="AN81" s="376">
        <f>'報告書（事業主控）'!AN81</f>
        <v>0</v>
      </c>
      <c r="AO81" s="376"/>
      <c r="AP81" s="376"/>
      <c r="AQ81" s="376"/>
      <c r="AR81" s="376"/>
    </row>
    <row r="82" spans="40:44" ht="31.9" customHeight="1" x14ac:dyDescent="0.15">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4d6ac79-e675-4bee-85e4-d7e7ffc418c4" xsi:nil="true"/>
    <TaxCatchAll xmlns="0e9f9b9f-20b3-45e7-91bb-0a8199cc987a" xsi:nil="true"/>
    <lcf76f155ced4ddcb4097134ff3c332f xmlns="24d6ac79-e675-4bee-85e4-d7e7ffc418c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88C6AA6B883074191449CA14318986E" ma:contentTypeVersion="19" ma:contentTypeDescription="新しいドキュメントを作成します。" ma:contentTypeScope="" ma:versionID="b6b3c47656e5f47ceb4be80dfcdcb8b7">
  <xsd:schema xmlns:xsd="http://www.w3.org/2001/XMLSchema" xmlns:xs="http://www.w3.org/2001/XMLSchema" xmlns:p="http://schemas.microsoft.com/office/2006/metadata/properties" xmlns:ns2="0e9f9b9f-20b3-45e7-91bb-0a8199cc987a" xmlns:ns3="24d6ac79-e675-4bee-85e4-d7e7ffc418c4" targetNamespace="http://schemas.microsoft.com/office/2006/metadata/properties" ma:root="true" ma:fieldsID="571bfb2a5b080465a34956ebe85b2690" ns2:_="" ns3:_="">
    <xsd:import namespace="0e9f9b9f-20b3-45e7-91bb-0a8199cc987a"/>
    <xsd:import namespace="24d6ac79-e675-4bee-85e4-d7e7ffc418c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f9b9f-20b3-45e7-91bb-0a8199cc987a"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4" nillable="true" ma:displayName="Taxonomy Catch All Column" ma:hidden="true" ma:list="{06426717-a0af-42d4-a554-90d7672304b7}" ma:internalName="TaxCatchAll" ma:showField="CatchAllData" ma:web="0e9f9b9f-20b3-45e7-91bb-0a8199cc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4d6ac79-e675-4bee-85e4-d7e7ffc418c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64929a5c-b063-4994-b442-9474003e01e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499E90-CED9-4017-BADE-5E8E70452CC8}">
  <ds:schemaRefs>
    <ds:schemaRef ds:uri="http://schemas.microsoft.com/office/2006/metadata/properties"/>
    <ds:schemaRef ds:uri="http://schemas.microsoft.com/office/infopath/2007/PartnerControls"/>
    <ds:schemaRef ds:uri="24d6ac79-e675-4bee-85e4-d7e7ffc418c4"/>
    <ds:schemaRef ds:uri="0e9f9b9f-20b3-45e7-91bb-0a8199cc987a"/>
  </ds:schemaRefs>
</ds:datastoreItem>
</file>

<file path=customXml/itemProps2.xml><?xml version="1.0" encoding="utf-8"?>
<ds:datastoreItem xmlns:ds="http://schemas.openxmlformats.org/officeDocument/2006/customXml" ds:itemID="{569E82EE-369C-4F38-A0AA-F065B83B2D2D}">
  <ds:schemaRefs>
    <ds:schemaRef ds:uri="http://schemas.microsoft.com/sharepoint/v3/contenttype/forms"/>
  </ds:schemaRefs>
</ds:datastoreItem>
</file>

<file path=customXml/itemProps3.xml><?xml version="1.0" encoding="utf-8"?>
<ds:datastoreItem xmlns:ds="http://schemas.openxmlformats.org/officeDocument/2006/customXml" ds:itemID="{CC96EB81-F516-4010-A138-AFDC258459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f9b9f-20b3-45e7-91bb-0a8199cc987a"/>
    <ds:schemaRef ds:uri="24d6ac79-e675-4bee-85e4-d7e7ffc41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報告書（事業主控）</vt:lpstr>
      <vt:lpstr>報告書（提出用）</vt:lpstr>
      <vt:lpstr>_10月</vt:lpstr>
      <vt:lpstr>_11月</vt:lpstr>
      <vt:lpstr>_12月</vt:lpstr>
      <vt:lpstr>_1月</vt:lpstr>
      <vt:lpstr>_2月</vt:lpstr>
      <vt:lpstr>_3月</vt:lpstr>
      <vt:lpstr>_4月</vt:lpstr>
      <vt:lpstr>_5月</vt:lpstr>
      <vt:lpstr>_6月</vt:lpstr>
      <vt:lpstr>_7月</vt:lpstr>
      <vt:lpstr>_8月</vt:lpstr>
      <vt:lpstr>_9月</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2025-03-10T06:43:17Z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0x010100488C6AA6B883074191449CA14318986E</vt:lpwstr>
  </property>
</Properties>
</file>